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mir\Desktop\_Nastava_2024_25\Vježbe_2022_23\"/>
    </mc:Choice>
  </mc:AlternateContent>
  <xr:revisionPtr revIDLastSave="0" documentId="8_{435564CF-8D7A-46AA-928C-6AB6BCB4B1C9}" xr6:coauthVersionLast="47" xr6:coauthVersionMax="47" xr10:uidLastSave="{00000000-0000-0000-0000-000000000000}"/>
  <bookViews>
    <workbookView xWindow="-108" yWindow="-108" windowWidth="30936" windowHeight="16776" activeTab="4" xr2:uid="{00000000-000D-0000-FFFF-FFFF00000000}"/>
  </bookViews>
  <sheets>
    <sheet name="LinAlg" sheetId="1" r:id="rId1"/>
    <sheet name="Matrice_SLAJ" sheetId="2" r:id="rId2"/>
    <sheet name="Vektori" sheetId="5" r:id="rId3"/>
    <sheet name="Vježba_1" sheetId="3" r:id="rId4"/>
    <sheet name="Zadatak" sheetId="4" r:id="rId5"/>
  </sheets>
  <definedNames>
    <definedName name="_xlnm.Print_Area" localSheetId="0">LinAlg!$A$1:$M$53</definedName>
    <definedName name="_xlnm.Print_Area" localSheetId="1">Matrice_SLAJ!$A$1:$N$41</definedName>
    <definedName name="_xlnm.Print_Area" localSheetId="2">Vektori!$A$1:$I$19</definedName>
    <definedName name="_xlnm.Print_Area" localSheetId="3">Vježba_1!$A$1:$M$64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2" l="1" a="1"/>
  <c r="I43" i="2" s="1"/>
  <c r="B30" i="2" a="1"/>
  <c r="C30" i="2" s="1"/>
  <c r="M38" i="1"/>
  <c r="K38" i="1"/>
  <c r="I38" i="1"/>
  <c r="I32" i="1"/>
  <c r="K24" i="1"/>
  <c r="K23" i="1"/>
  <c r="I24" i="1"/>
  <c r="I23" i="1"/>
  <c r="F12" i="1"/>
  <c r="B12" i="1"/>
  <c r="I46" i="2" l="1"/>
  <c r="I44" i="2"/>
  <c r="I45" i="2"/>
  <c r="D33" i="2"/>
  <c r="C33" i="2"/>
  <c r="B33" i="2"/>
  <c r="E32" i="2"/>
  <c r="D32" i="2"/>
  <c r="C32" i="2"/>
  <c r="B30" i="2"/>
  <c r="E33" i="2"/>
  <c r="B32" i="2"/>
  <c r="E31" i="2"/>
  <c r="D31" i="2"/>
  <c r="C31" i="2"/>
  <c r="B31" i="2"/>
  <c r="E30" i="2"/>
  <c r="D30" i="2"/>
  <c r="L25" i="5" l="1"/>
  <c r="L29" i="5"/>
  <c r="L28" i="5"/>
  <c r="L27" i="5"/>
  <c r="L26" i="5"/>
  <c r="M29" i="5"/>
  <c r="M27" i="5"/>
  <c r="M28" i="5"/>
  <c r="M26" i="5"/>
  <c r="M25" i="5"/>
  <c r="Q29" i="3"/>
  <c r="Q30" i="3"/>
  <c r="Q28" i="3"/>
  <c r="O28" i="3"/>
  <c r="N28" i="3"/>
  <c r="M28" i="3"/>
  <c r="O19" i="3"/>
  <c r="P19" i="3"/>
  <c r="Q19" i="3"/>
  <c r="O20" i="3"/>
  <c r="P20" i="3"/>
  <c r="Q20" i="3"/>
  <c r="Q18" i="3"/>
  <c r="P18" i="3"/>
  <c r="O18" i="3"/>
  <c r="O15" i="3"/>
  <c r="P15" i="3"/>
  <c r="Q15" i="3"/>
  <c r="Q14" i="3"/>
  <c r="P14" i="3"/>
  <c r="O14" i="3"/>
  <c r="J9" i="3"/>
  <c r="I9" i="3"/>
  <c r="H9" i="3"/>
  <c r="J8" i="3"/>
  <c r="I8" i="3"/>
  <c r="H8" i="3"/>
  <c r="J5" i="3"/>
  <c r="J4" i="3"/>
  <c r="I5" i="3"/>
  <c r="I4" i="3"/>
  <c r="H5" i="3"/>
  <c r="H4" i="3"/>
  <c r="B42" i="3" l="1"/>
  <c r="I32" i="3"/>
  <c r="M24" i="3"/>
  <c r="M23" i="3"/>
  <c r="K24" i="3"/>
  <c r="K23" i="3"/>
  <c r="I24" i="3"/>
  <c r="I23" i="3"/>
  <c r="F13" i="3"/>
  <c r="F12" i="3"/>
  <c r="D13" i="3"/>
  <c r="D12" i="3"/>
  <c r="B13" i="3"/>
  <c r="B12" i="3"/>
  <c r="D43" i="3"/>
  <c r="F45" i="3"/>
  <c r="B45" i="3"/>
  <c r="J45" i="3"/>
  <c r="J44" i="3"/>
  <c r="J43" i="3"/>
  <c r="J42" i="3"/>
  <c r="H45" i="3"/>
  <c r="H44" i="3"/>
  <c r="H43" i="3"/>
  <c r="H42" i="3"/>
  <c r="F44" i="3"/>
  <c r="F43" i="3"/>
  <c r="F42" i="3"/>
  <c r="D45" i="3"/>
  <c r="D44" i="3"/>
  <c r="D42" i="3"/>
  <c r="B43" i="3"/>
  <c r="B44" i="3"/>
  <c r="J25" i="4" l="1"/>
  <c r="J26" i="4"/>
  <c r="J27" i="4"/>
  <c r="J28" i="4"/>
  <c r="C20" i="4" l="1" a="1"/>
  <c r="C20" i="4" s="1"/>
  <c r="M24" i="1"/>
  <c r="M23" i="1"/>
  <c r="I3" i="5"/>
  <c r="I4" i="5"/>
  <c r="I2" i="5"/>
  <c r="I6" i="5"/>
  <c r="I5" i="5"/>
  <c r="E21" i="4" l="1"/>
  <c r="E22" i="4"/>
  <c r="F20" i="4"/>
  <c r="E23" i="4"/>
  <c r="C22" i="4"/>
  <c r="F23" i="4"/>
  <c r="D23" i="4"/>
  <c r="F21" i="4"/>
  <c r="D21" i="4"/>
  <c r="C21" i="4"/>
  <c r="D22" i="4"/>
  <c r="C23" i="4"/>
  <c r="D20" i="4"/>
  <c r="E20" i="4"/>
  <c r="F22" i="4"/>
  <c r="H23" i="4" l="1"/>
  <c r="H21" i="4"/>
  <c r="H20" i="4"/>
  <c r="H22" i="4"/>
  <c r="I49" i="3" l="1"/>
  <c r="G55" i="3" s="1"/>
  <c r="I50" i="3"/>
  <c r="G56" i="3" s="1"/>
  <c r="I51" i="3"/>
  <c r="G57" i="3" s="1"/>
  <c r="I52" i="3"/>
  <c r="G58" i="3" s="1"/>
  <c r="B50" i="3"/>
  <c r="C50" i="3"/>
  <c r="D50" i="3"/>
  <c r="E50" i="3"/>
  <c r="B51" i="3"/>
  <c r="C51" i="3"/>
  <c r="D51" i="3"/>
  <c r="E51" i="3"/>
  <c r="B52" i="3"/>
  <c r="C52" i="3"/>
  <c r="D52" i="3"/>
  <c r="E52" i="3"/>
  <c r="E49" i="3"/>
  <c r="D49" i="3"/>
  <c r="C49" i="3"/>
  <c r="B49" i="3"/>
  <c r="F13" i="1"/>
  <c r="D13" i="1"/>
  <c r="D12" i="1"/>
  <c r="B13" i="1"/>
  <c r="B55" i="3" l="1" a="1"/>
  <c r="B55" i="3" s="1"/>
  <c r="J21" i="4"/>
  <c r="I26" i="4" s="1"/>
  <c r="B13" i="2"/>
  <c r="C13" i="2"/>
  <c r="C19" i="2" s="1"/>
  <c r="D13" i="2"/>
  <c r="D19" i="2" s="1"/>
  <c r="E13" i="2"/>
  <c r="E19" i="2" s="1"/>
  <c r="F13" i="2"/>
  <c r="B14" i="2"/>
  <c r="B20" i="2" s="1"/>
  <c r="C14" i="2"/>
  <c r="C20" i="2" s="1"/>
  <c r="D14" i="2"/>
  <c r="D20" i="2" s="1"/>
  <c r="E14" i="2"/>
  <c r="E20" i="2" s="1"/>
  <c r="F14" i="2"/>
  <c r="I20" i="2" s="1"/>
  <c r="G32" i="2" s="1"/>
  <c r="B15" i="2"/>
  <c r="B21" i="2" s="1"/>
  <c r="C15" i="2"/>
  <c r="C21" i="2" s="1"/>
  <c r="D15" i="2"/>
  <c r="D21" i="2" s="1"/>
  <c r="E15" i="2"/>
  <c r="E21" i="2" s="1"/>
  <c r="F15" i="2"/>
  <c r="I21" i="2" s="1"/>
  <c r="G33" i="2" s="1"/>
  <c r="F12" i="2"/>
  <c r="I18" i="2" s="1"/>
  <c r="G30" i="2" s="1"/>
  <c r="E12" i="2"/>
  <c r="D12" i="2"/>
  <c r="C12" i="2"/>
  <c r="C18" i="2" s="1"/>
  <c r="B12" i="2"/>
  <c r="B18" i="2" s="1"/>
  <c r="I19" i="2"/>
  <c r="G31" i="2" s="1"/>
  <c r="B19" i="2"/>
  <c r="E18" i="2"/>
  <c r="D18" i="2"/>
  <c r="B43" i="2" l="1" a="1"/>
  <c r="B43" i="2" s="1"/>
  <c r="E45" i="2"/>
  <c r="E46" i="2"/>
  <c r="B45" i="2"/>
  <c r="C45" i="2"/>
  <c r="B44" i="2"/>
  <c r="D45" i="2"/>
  <c r="D44" i="2"/>
  <c r="C46" i="2"/>
  <c r="D46" i="2"/>
  <c r="E44" i="2"/>
  <c r="C44" i="2"/>
  <c r="D58" i="3"/>
  <c r="C57" i="3"/>
  <c r="B56" i="3"/>
  <c r="E55" i="3"/>
  <c r="D55" i="3"/>
  <c r="D56" i="3"/>
  <c r="B57" i="3"/>
  <c r="C55" i="3"/>
  <c r="E58" i="3"/>
  <c r="D57" i="3"/>
  <c r="E57" i="3"/>
  <c r="C58" i="3"/>
  <c r="C56" i="3"/>
  <c r="E56" i="3"/>
  <c r="B58" i="3"/>
  <c r="J23" i="4"/>
  <c r="I28" i="4" s="1"/>
  <c r="J22" i="4"/>
  <c r="I27" i="4" s="1"/>
  <c r="J20" i="4"/>
  <c r="I25" i="4" s="1"/>
  <c r="E43" i="2" l="1"/>
  <c r="B46" i="2"/>
  <c r="C43" i="2"/>
  <c r="D43" i="2"/>
  <c r="I32" i="2"/>
  <c r="I37" i="2" s="1"/>
  <c r="I55" i="3"/>
  <c r="I60" i="3" s="1"/>
  <c r="I57" i="3"/>
  <c r="I62" i="3" s="1"/>
  <c r="I56" i="3"/>
  <c r="I61" i="3" s="1"/>
  <c r="I58" i="3"/>
  <c r="I63" i="3" s="1"/>
  <c r="I31" i="2" l="1"/>
  <c r="I36" i="2" s="1"/>
  <c r="I30" i="2"/>
  <c r="I35" i="2" s="1"/>
  <c r="I33" i="2"/>
  <c r="I38" i="2" s="1"/>
  <c r="I48" i="2"/>
  <c r="I50" i="2"/>
  <c r="I49" i="2"/>
  <c r="I51" i="2"/>
</calcChain>
</file>

<file path=xl/sharedStrings.xml><?xml version="1.0" encoding="utf-8"?>
<sst xmlns="http://schemas.openxmlformats.org/spreadsheetml/2006/main" count="466" uniqueCount="218">
  <si>
    <t>A( 1  1 )</t>
  </si>
  <si>
    <t>A( 1  2 )</t>
  </si>
  <si>
    <t>A( 1  3 )</t>
  </si>
  <si>
    <t>A( 1  4 )</t>
  </si>
  <si>
    <t>A( 2  1 )</t>
  </si>
  <si>
    <t>A( 2  2 )</t>
  </si>
  <si>
    <t>A( 2  3 )</t>
  </si>
  <si>
    <t>A( 2  4 )</t>
  </si>
  <si>
    <t>A( 3  1 )</t>
  </si>
  <si>
    <t>A( 3  2 )</t>
  </si>
  <si>
    <t>A( 3  3 )</t>
  </si>
  <si>
    <t>A( 3  4 )</t>
  </si>
  <si>
    <t>A( 4  1 )</t>
  </si>
  <si>
    <t>A( 4  2 )</t>
  </si>
  <si>
    <t>A( 4  3 )</t>
  </si>
  <si>
    <t>A( 4  4 )</t>
  </si>
  <si>
    <t>*</t>
  </si>
  <si>
    <t>a</t>
  </si>
  <si>
    <t>b</t>
  </si>
  <si>
    <t>c</t>
  </si>
  <si>
    <t>d</t>
  </si>
  <si>
    <t>=</t>
  </si>
  <si>
    <t>A</t>
  </si>
  <si>
    <t>x</t>
  </si>
  <si>
    <t>matrica koeficijenata</t>
  </si>
  <si>
    <t>vektor nepoznanica</t>
  </si>
  <si>
    <t>vektor rješenja</t>
  </si>
  <si>
    <t>x= ?</t>
  </si>
  <si>
    <t>Matrica koeficijenata A</t>
  </si>
  <si>
    <t>Vektor x</t>
  </si>
  <si>
    <t>Vektor b</t>
  </si>
  <si>
    <t>Inverzna matrica A</t>
  </si>
  <si>
    <t>Zadan je sustav linearnih jednadžbi s četiri nepoznanice</t>
  </si>
  <si>
    <t>+</t>
  </si>
  <si>
    <t>* a</t>
  </si>
  <si>
    <t>* b</t>
  </si>
  <si>
    <t>* c</t>
  </si>
  <si>
    <t>* d</t>
  </si>
  <si>
    <t>1 ==&gt;</t>
  </si>
  <si>
    <t>2 ==&gt;</t>
  </si>
  <si>
    <t>3 ==&gt;</t>
  </si>
  <si>
    <t>4 ==&gt;</t>
  </si>
  <si>
    <t>UPUTE ZA IZRAČUNAVANJE INVERZNE MATRICE</t>
  </si>
  <si>
    <t>Druga matrica</t>
  </si>
  <si>
    <t>Zbroj matrica</t>
  </si>
  <si>
    <t>Prva matrica</t>
  </si>
  <si>
    <t>A( 1 5 )</t>
  </si>
  <si>
    <t>A( 2 5 )</t>
  </si>
  <si>
    <t>A( 3 5 )</t>
  </si>
  <si>
    <t>A( 4 5 )</t>
  </si>
  <si>
    <t>x( 1 )=</t>
  </si>
  <si>
    <t>x( 2 )=</t>
  </si>
  <si>
    <t>x( 3 )=</t>
  </si>
  <si>
    <t>x( 4 )=</t>
  </si>
  <si>
    <t>C( 1  1 )</t>
  </si>
  <si>
    <t>C( 1  2 )</t>
  </si>
  <si>
    <t>C( 1 3 )</t>
  </si>
  <si>
    <t>C( 2  2 )</t>
  </si>
  <si>
    <t>C( 2 3 )</t>
  </si>
  <si>
    <t>B( 1  1 )</t>
  </si>
  <si>
    <t>B( 1  2 )</t>
  </si>
  <si>
    <t>B( 1  3 )</t>
  </si>
  <si>
    <t>B( 2  1 )</t>
  </si>
  <si>
    <t>B( 2  2 )</t>
  </si>
  <si>
    <t>B( 2  3 )</t>
  </si>
  <si>
    <t>Rješavanje sustava linearnih jednadžbi</t>
  </si>
  <si>
    <r>
      <t>Množenje dvaju matrica P(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)= M1(</t>
    </r>
    <r>
      <rPr>
        <b/>
        <sz val="11"/>
        <color theme="8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,k)* M2(l,</t>
    </r>
    <r>
      <rPr>
        <b/>
        <sz val="11"/>
        <color theme="8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</si>
  <si>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Zbrajanje dvaju matrica C(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 = A(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 +B(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</t>
    </r>
  </si>
  <si>
    <t>B( 3  1 )</t>
  </si>
  <si>
    <t>B( 3  2 )</t>
  </si>
  <si>
    <t>B( 3 3 )</t>
  </si>
  <si>
    <t>C( 2 1 )</t>
  </si>
  <si>
    <r>
      <t>Matrica M1 (</t>
    </r>
    <r>
      <rPr>
        <b/>
        <sz val="11"/>
        <color theme="8"/>
        <rFont val="Calibri"/>
        <family val="2"/>
        <charset val="238"/>
        <scheme val="minor"/>
      </rPr>
      <t>dva retka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</si>
  <si>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Matrica M2 (</t>
    </r>
    <r>
      <rPr>
        <b/>
        <sz val="11"/>
        <color theme="8"/>
        <rFont val="Calibri"/>
        <family val="2"/>
        <charset val="238"/>
        <scheme val="minor"/>
      </rPr>
      <t>tri stupca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</si>
  <si>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Produkt matrica P (</t>
    </r>
    <r>
      <rPr>
        <b/>
        <sz val="11"/>
        <color theme="8"/>
        <rFont val="Calibri"/>
        <family val="2"/>
        <charset val="238"/>
        <scheme val="minor"/>
      </rPr>
      <t>dva retka, tri stupca</t>
    </r>
    <r>
      <rPr>
        <b/>
        <sz val="11"/>
        <color theme="1"/>
        <rFont val="Calibri"/>
        <family val="2"/>
        <charset val="238"/>
        <scheme val="minor"/>
      </rPr>
      <t>)</t>
    </r>
  </si>
  <si>
    <t>Program za skalarno množenje dvaju vektora</t>
  </si>
  <si>
    <t>Skalarni produkt</t>
  </si>
  <si>
    <t>v1 ( 1 )</t>
  </si>
  <si>
    <t>v1 ( 2 )</t>
  </si>
  <si>
    <t>v1 ( 3 )</t>
  </si>
  <si>
    <t>v2 ( 1 )</t>
  </si>
  <si>
    <t>v2 ( 2 )</t>
  </si>
  <si>
    <t>v2 ( 3 )</t>
  </si>
  <si>
    <r>
      <t>Zadani sustav linearnih jednadžbi (</t>
    </r>
    <r>
      <rPr>
        <i/>
        <sz val="11"/>
        <color theme="1"/>
        <rFont val="Calibri"/>
        <family val="2"/>
        <charset val="238"/>
        <scheme val="minor"/>
      </rPr>
      <t>proširena Gaussova matrica</t>
    </r>
    <r>
      <rPr>
        <b/>
        <sz val="11"/>
        <color theme="1"/>
        <rFont val="Calibri"/>
        <family val="2"/>
        <charset val="238"/>
        <scheme val="minor"/>
      </rPr>
      <t>)</t>
    </r>
  </si>
  <si>
    <t>y</t>
  </si>
  <si>
    <t>z</t>
  </si>
  <si>
    <t>u</t>
  </si>
  <si>
    <t>x =</t>
  </si>
  <si>
    <t>y =</t>
  </si>
  <si>
    <t>z =</t>
  </si>
  <si>
    <t>u =</t>
  </si>
  <si>
    <t>Skalarni produkt =</t>
  </si>
  <si>
    <r>
      <rPr>
        <b/>
        <sz val="11"/>
        <color rgb="FFFF0000"/>
        <rFont val="Calibri"/>
        <family val="2"/>
        <charset val="238"/>
        <scheme val="minor"/>
      </rPr>
      <t>Produkt matrica P</t>
    </r>
    <r>
      <rPr>
        <b/>
        <sz val="11"/>
        <color theme="1"/>
        <rFont val="Calibri"/>
        <family val="2"/>
        <charset val="238"/>
        <scheme val="minor"/>
      </rPr>
      <t xml:space="preserve"> (</t>
    </r>
    <r>
      <rPr>
        <b/>
        <sz val="11"/>
        <color theme="8"/>
        <rFont val="Calibri"/>
        <family val="2"/>
        <charset val="238"/>
        <scheme val="minor"/>
      </rPr>
      <t>dva retka, tri stupca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</si>
  <si>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Zbroj matrica</t>
    </r>
    <r>
      <rPr>
        <i/>
        <sz val="11"/>
        <color theme="8"/>
        <rFont val="Calibri"/>
        <family val="2"/>
        <charset val="238"/>
        <scheme val="minor"/>
      </rPr>
      <t xml:space="preserve"> [zbrajaju se elementi na istim pozicijama]</t>
    </r>
  </si>
  <si>
    <r>
      <t>Zbrajanje dvaju matrica C(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 = A(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 +B(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</t>
    </r>
    <r>
      <rPr>
        <b/>
        <sz val="11"/>
        <color theme="8"/>
        <rFont val="Calibri"/>
        <family val="2"/>
        <charset val="238"/>
        <scheme val="minor"/>
      </rPr>
      <t xml:space="preserve"> [</t>
    </r>
    <r>
      <rPr>
        <i/>
        <sz val="11"/>
        <color theme="8"/>
        <rFont val="Calibri"/>
        <family val="2"/>
        <charset val="238"/>
        <scheme val="minor"/>
      </rPr>
      <t>zbrajaju se elementi na istim pozicijama</t>
    </r>
    <r>
      <rPr>
        <b/>
        <sz val="11"/>
        <color theme="8"/>
        <rFont val="Calibri"/>
        <family val="2"/>
        <charset val="238"/>
        <scheme val="minor"/>
      </rPr>
      <t>]</t>
    </r>
  </si>
  <si>
    <r>
      <t>Množenje dvaju matrica P(</t>
    </r>
    <r>
      <rPr>
        <b/>
        <sz val="11"/>
        <color theme="8"/>
        <rFont val="Calibri"/>
        <family val="2"/>
        <charset val="238"/>
        <scheme val="minor"/>
      </rPr>
      <t>n,m</t>
    </r>
    <r>
      <rPr>
        <b/>
        <sz val="11"/>
        <color theme="1"/>
        <rFont val="Calibri"/>
        <family val="2"/>
        <charset val="238"/>
        <scheme val="minor"/>
      </rPr>
      <t>)= M1(</t>
    </r>
    <r>
      <rPr>
        <b/>
        <sz val="11"/>
        <color theme="8"/>
        <rFont val="Calibri"/>
        <family val="2"/>
        <charset val="238"/>
        <scheme val="minor"/>
      </rPr>
      <t>n</t>
    </r>
    <r>
      <rPr>
        <b/>
        <sz val="11"/>
        <color theme="1"/>
        <rFont val="Calibri"/>
        <family val="2"/>
        <charset val="238"/>
        <scheme val="minor"/>
      </rPr>
      <t>,k)* M2(l,</t>
    </r>
    <r>
      <rPr>
        <b/>
        <sz val="11"/>
        <color theme="8"/>
        <rFont val="Calibri"/>
        <family val="2"/>
        <charset val="238"/>
        <scheme val="minor"/>
      </rPr>
      <t>m</t>
    </r>
    <r>
      <rPr>
        <b/>
        <sz val="11"/>
        <color theme="1"/>
        <rFont val="Calibri"/>
        <family val="2"/>
        <charset val="238"/>
        <scheme val="minor"/>
      </rPr>
      <t xml:space="preserve">) 
</t>
    </r>
    <r>
      <rPr>
        <b/>
        <sz val="11"/>
        <color theme="8"/>
        <rFont val="Calibri"/>
        <family val="2"/>
        <charset val="238"/>
        <scheme val="minor"/>
      </rPr>
      <t>[</t>
    </r>
    <r>
      <rPr>
        <sz val="11"/>
        <color theme="8"/>
        <rFont val="Calibri"/>
        <family val="2"/>
        <charset val="238"/>
        <scheme val="minor"/>
      </rPr>
      <t>zbrajaju se umnošci elemenata prvog retka lijeve matrice s elementima prvog stupca desne matrice koji su na jednakim pozicijama</t>
    </r>
    <r>
      <rPr>
        <b/>
        <sz val="11"/>
        <color theme="8"/>
        <rFont val="Calibri"/>
        <family val="2"/>
        <charset val="238"/>
        <scheme val="minor"/>
      </rPr>
      <t>]</t>
    </r>
  </si>
  <si>
    <r>
      <t xml:space="preserve">Zadani sustav linearnih jednadžbi </t>
    </r>
    <r>
      <rPr>
        <b/>
        <sz val="11"/>
        <color theme="8"/>
        <rFont val="Calibri"/>
        <family val="2"/>
        <charset val="238"/>
        <scheme val="minor"/>
      </rPr>
      <t>[</t>
    </r>
    <r>
      <rPr>
        <i/>
        <sz val="11"/>
        <color theme="8"/>
        <rFont val="Calibri"/>
        <family val="2"/>
        <charset val="238"/>
        <scheme val="minor"/>
      </rPr>
      <t>elementi proširene Gaussove matrice su koeficijenti uz nepoznanice i rješenja jednadžbi</t>
    </r>
    <r>
      <rPr>
        <b/>
        <sz val="11"/>
        <color theme="8"/>
        <rFont val="Calibri"/>
        <family val="2"/>
        <charset val="238"/>
        <scheme val="minor"/>
      </rPr>
      <t>]</t>
    </r>
  </si>
  <si>
    <t>a =</t>
  </si>
  <si>
    <t>b =</t>
  </si>
  <si>
    <t>c =</t>
  </si>
  <si>
    <t>d =</t>
  </si>
  <si>
    <t>Igrač_1</t>
  </si>
  <si>
    <t>Igrač_2</t>
  </si>
  <si>
    <t>Igrač_3</t>
  </si>
  <si>
    <t>Igrač_4</t>
  </si>
  <si>
    <t>Igrač_5</t>
  </si>
  <si>
    <t>OS</t>
  </si>
  <si>
    <t>NS</t>
  </si>
  <si>
    <t>PD</t>
  </si>
  <si>
    <t>TD</t>
  </si>
  <si>
    <t>K1</t>
  </si>
  <si>
    <t>K2</t>
  </si>
  <si>
    <t>K3</t>
  </si>
  <si>
    <r>
      <t>x = b / A = A</t>
    </r>
    <r>
      <rPr>
        <b/>
        <vertAlign val="superscript"/>
        <sz val="12"/>
        <color rgb="FFFF0000"/>
        <rFont val="Calibri"/>
        <family val="2"/>
        <charset val="238"/>
        <scheme val="minor"/>
      </rPr>
      <t>-1</t>
    </r>
    <r>
      <rPr>
        <b/>
        <sz val="12"/>
        <color rgb="FFFF0000"/>
        <rFont val="Calibri"/>
        <family val="2"/>
        <charset val="238"/>
        <scheme val="minor"/>
      </rPr>
      <t xml:space="preserve"> * b</t>
    </r>
  </si>
  <si>
    <t>Legenda:</t>
  </si>
  <si>
    <t>Obrambeni skokovi</t>
  </si>
  <si>
    <t>Napadački skokovi</t>
  </si>
  <si>
    <t>Presječena dodavanja</t>
  </si>
  <si>
    <t>Točna dodavanja</t>
  </si>
  <si>
    <t>Koševi za dva poena</t>
  </si>
  <si>
    <t>Koševi za tri poena</t>
  </si>
  <si>
    <t>Koš za jedan poen</t>
  </si>
  <si>
    <t>C( 1  3 )</t>
  </si>
  <si>
    <t>C( 2  1 )</t>
  </si>
  <si>
    <t>C( 2  3 )</t>
  </si>
  <si>
    <r>
      <t>Program za vektorsko množenje dvaju vektora</t>
    </r>
    <r>
      <rPr>
        <b/>
        <sz val="11"/>
        <color theme="8"/>
        <rFont val="Calibri"/>
        <family val="2"/>
        <charset val="238"/>
        <scheme val="minor"/>
      </rPr>
      <t/>
    </r>
  </si>
  <si>
    <r>
      <t>Program za skalarno množenje dvaju vektora</t>
    </r>
    <r>
      <rPr>
        <b/>
        <sz val="11"/>
        <color theme="8"/>
        <rFont val="Calibri"/>
        <family val="2"/>
        <charset val="238"/>
        <scheme val="minor"/>
      </rPr>
      <t/>
    </r>
  </si>
  <si>
    <t>čoko_10</t>
  </si>
  <si>
    <t>čoko_25</t>
  </si>
  <si>
    <t>čoko_50</t>
  </si>
  <si>
    <t>čoko_100</t>
  </si>
  <si>
    <t>čoko_10=</t>
  </si>
  <si>
    <t>čoko_25=</t>
  </si>
  <si>
    <t>čoko_50=</t>
  </si>
  <si>
    <t>čoko_100=</t>
  </si>
  <si>
    <t>Vektorski produkt</t>
  </si>
  <si>
    <t>Program za rješavanje linearnih jednadžbi matričnom metodom</t>
  </si>
  <si>
    <t>Za navedeni primjer proširena Gaussova matrica izgledala bi ovako:</t>
  </si>
  <si>
    <r>
      <t>Zadani sustav linearnih jednadžbi pripremljen za rješavanje metodom Gaussove eliminacije (</t>
    </r>
    <r>
      <rPr>
        <i/>
        <sz val="11"/>
        <color theme="1"/>
        <rFont val="Calibri"/>
        <family val="2"/>
        <charset val="238"/>
        <scheme val="minor"/>
      </rPr>
      <t>proširena Gaussova matrica</t>
    </r>
    <r>
      <rPr>
        <b/>
        <sz val="11"/>
        <color theme="1"/>
        <rFont val="Calibri"/>
        <family val="2"/>
        <charset val="238"/>
        <scheme val="minor"/>
      </rPr>
      <t>)</t>
    </r>
  </si>
  <si>
    <t>Zadan je sustav linearnih algebarskih jednadžbi (SLAJ)</t>
  </si>
  <si>
    <t>* x +</t>
  </si>
  <si>
    <t>* y +</t>
  </si>
  <si>
    <t>* z +</t>
  </si>
  <si>
    <t xml:space="preserve">* čoko_10 + </t>
  </si>
  <si>
    <t xml:space="preserve">* čoko_25 + </t>
  </si>
  <si>
    <t xml:space="preserve">* čoko_50 + </t>
  </si>
  <si>
    <t>* čoko_100 =</t>
  </si>
  <si>
    <t>* u =</t>
  </si>
  <si>
    <r>
      <t xml:space="preserve">Rješavanje sustava linearnih jednadžbi </t>
    </r>
    <r>
      <rPr>
        <i/>
        <sz val="11"/>
        <color theme="1"/>
        <rFont val="Calibri"/>
        <family val="2"/>
        <charset val="238"/>
        <scheme val="minor"/>
      </rPr>
      <t>(Tehnološki scenarij nalazi se na dnu stranice)</t>
    </r>
  </si>
  <si>
    <r>
      <t xml:space="preserve">Rješenje matričnom metodom </t>
    </r>
    <r>
      <rPr>
        <i/>
        <sz val="11"/>
        <color theme="1"/>
        <rFont val="Calibri"/>
        <family val="2"/>
        <charset val="238"/>
        <scheme val="minor"/>
      </rPr>
      <t>(vidi: Matrice_SLAJ)</t>
    </r>
  </si>
  <si>
    <t>U polje A55 upišite "=MINVERSE(A49:D52)"</t>
  </si>
  <si>
    <t>Označiti polje za inverznu matricu "A55:D58"</t>
  </si>
  <si>
    <t>Pritisnuti  tipku &lt;F2&gt; pa potom &lt;Ctrl+Shift+Enter&gt;</t>
  </si>
  <si>
    <t>U polje B30 upišite "=MINVERSE(B18:E21)"</t>
  </si>
  <si>
    <t>RJEŠENJE:</t>
  </si>
  <si>
    <t>Prvi vektor</t>
  </si>
  <si>
    <t>Drugi vektor</t>
  </si>
  <si>
    <t>1. stupac</t>
  </si>
  <si>
    <t>3. stupac</t>
  </si>
  <si>
    <t>4. stupac</t>
  </si>
  <si>
    <t>5. stupac</t>
  </si>
  <si>
    <t>2. stupac</t>
  </si>
  <si>
    <t>1. redak</t>
  </si>
  <si>
    <t>2. redak</t>
  </si>
  <si>
    <t>3. redak</t>
  </si>
  <si>
    <t>4. redak</t>
  </si>
  <si>
    <r>
      <rPr>
        <b/>
        <sz val="11"/>
        <color theme="9"/>
        <rFont val="Calibri"/>
        <family val="2"/>
        <charset val="238"/>
        <scheme val="minor"/>
      </rPr>
      <t xml:space="preserve">U polja s ovakvom podlogom i sivim obrubom vježbajte upisivanje formula u MS Excelu.
</t>
    </r>
    <r>
      <rPr>
        <b/>
        <i/>
        <sz val="11"/>
        <color theme="9"/>
        <rFont val="Calibri"/>
        <family val="2"/>
        <charset val="238"/>
        <scheme val="minor"/>
      </rPr>
      <t>Formule možete vidjeti označavanjem istoga polja u primjeru s lijeve strane zadatka. Kada je rezultat izračunavanja jednak rezultatu u lijevom primjeru možete mijenjati unose u svijetloplavim poljima i analizirati njihov utjecaj na konačno rješenje</t>
    </r>
  </si>
  <si>
    <t>Rješavanje gornjeg primjera na drugi način</t>
  </si>
  <si>
    <t>Označite polje "B43:E46"</t>
  </si>
  <si>
    <t>Pritisnite &lt;Ctrl+Shift+Enter&gt;</t>
  </si>
  <si>
    <t>Označite polje za inverznu matricu "B30:E33"</t>
  </si>
  <si>
    <t>Pritisnite  tipku &lt;F2&gt; pa potom &lt;Ctrl+Shift+Enter&gt;</t>
  </si>
  <si>
    <t>Označite polje "I43:I46"</t>
  </si>
  <si>
    <t>Upišite "=MMULT(B43:B46;G43:G46)</t>
  </si>
  <si>
    <t>Upišite "=MINVERSE(B18:E21)"</t>
  </si>
  <si>
    <t>UPUTE ZA MNOŽENJE INVERZNE MATRICE "A" i VEKTORA "b"</t>
  </si>
  <si>
    <t>Student_1</t>
  </si>
  <si>
    <t>Student_2</t>
  </si>
  <si>
    <t>Student_3</t>
  </si>
  <si>
    <t>Student_4</t>
  </si>
  <si>
    <t>Student_5</t>
  </si>
  <si>
    <t>Matematika 1</t>
  </si>
  <si>
    <t>Matematika 2</t>
  </si>
  <si>
    <t>Inženjerska matematika</t>
  </si>
  <si>
    <t>Bilance tvari i energije</t>
  </si>
  <si>
    <t>Tehnička termodinamika</t>
  </si>
  <si>
    <t>Procesi u prehrambenoj industriji</t>
  </si>
  <si>
    <t>Jedinične operacije</t>
  </si>
  <si>
    <t>Modeliranje operacija i procesa</t>
  </si>
  <si>
    <t>Uspjeh 
na ispitu</t>
  </si>
  <si>
    <t>Srednja vrijednost</t>
  </si>
  <si>
    <t>Engleski jezik</t>
  </si>
  <si>
    <t>Modeliraje i upravljanje u prehrambeno-tehnološkim procesima</t>
  </si>
  <si>
    <t>Norma vektora 
Student_</t>
  </si>
  <si>
    <t>Norma vektora 
Igrač_</t>
  </si>
  <si>
    <t>Na jednaki način se vektori mogu koristiti i u prehrambeno-tehnološkim i nutricionističkim rangiranjima.</t>
  </si>
  <si>
    <r>
      <t xml:space="preserve">Prilikom zapošljavanja suradnika za znanstveno-istraživački rad i rad u nastavi potrebno je rangirati kandidate prema njihovim kvalifikacijama.
Iz primjera s ocjenama studenata vidljivo je kako nekada srednja vrijednost analiziranih ocjena ne daje precizan uvid u kvalificiranost studenata. 
Iako su svi kandidati imali ocjenu izvrstan iz predmeta Modeliranje ..., a čak tri kandidata imaju i jednaki prosjek ocjena, 
</t>
    </r>
    <r>
      <rPr>
        <b/>
        <i/>
        <sz val="11"/>
        <color rgb="FFFF0000"/>
        <rFont val="Calibri"/>
        <family val="2"/>
        <charset val="238"/>
        <scheme val="minor"/>
      </rPr>
      <t>kvalifikacije Studenta_2 su najbolje za navedeni posao</t>
    </r>
    <r>
      <rPr>
        <b/>
        <sz val="11"/>
        <color rgb="FFFF0000"/>
        <rFont val="Calibri"/>
        <family val="2"/>
        <charset val="238"/>
        <scheme val="minor"/>
      </rPr>
      <t>.</t>
    </r>
  </si>
  <si>
    <r>
      <t xml:space="preserve">Na jednaki način mogli bismo vrednovati uspjeh studenata na odabranim ispitima tijekom studija i njihovu kvalificiranost za rad 
u području modeliranja prehrambeno-tehnoloških operacija i procesa. 
</t>
    </r>
    <r>
      <rPr>
        <i/>
        <sz val="11"/>
        <color theme="1"/>
        <rFont val="Calibri"/>
        <family val="2"/>
        <charset val="238"/>
        <scheme val="minor"/>
      </rPr>
      <t>Ocjena iz Modeliranja … pri izračunu norme vektora ima dvostruki koeficijent u sljedećem primjeru.</t>
    </r>
  </si>
  <si>
    <t>a11</t>
  </si>
  <si>
    <t>b22</t>
  </si>
  <si>
    <t>c32</t>
  </si>
  <si>
    <t>d42</t>
  </si>
  <si>
    <t>c33</t>
  </si>
  <si>
    <t>d44</t>
  </si>
  <si>
    <t>a12</t>
  </si>
  <si>
    <t>a13</t>
  </si>
  <si>
    <t>a14</t>
  </si>
  <si>
    <t>r15</t>
  </si>
  <si>
    <t>b21</t>
  </si>
  <si>
    <t>b23</t>
  </si>
  <si>
    <t>b24</t>
  </si>
  <si>
    <t>r25</t>
  </si>
  <si>
    <t>c31</t>
  </si>
  <si>
    <t>c34</t>
  </si>
  <si>
    <t>r35</t>
  </si>
  <si>
    <t>d41</t>
  </si>
  <si>
    <t>d43</t>
  </si>
  <si>
    <t>r45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</si>
</sst>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u/>
      <sz val="11"/>
      <color theme="8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i/>
      <sz val="11"/>
      <color theme="9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/>
    <xf numFmtId="0" fontId="1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2" fontId="27" fillId="0" borderId="0" xfId="0" applyNumberFormat="1" applyFont="1" applyFill="1" applyAlignment="1">
      <alignment horizontal="center" vertical="center"/>
    </xf>
    <xf numFmtId="0" fontId="27" fillId="35" borderId="0" xfId="0" applyFont="1" applyFill="1" applyAlignment="1">
      <alignment horizontal="center" vertical="center"/>
    </xf>
    <xf numFmtId="0" fontId="16" fillId="34" borderId="0" xfId="0" applyFont="1" applyFill="1" applyAlignment="1">
      <alignment horizontal="left" vertical="center"/>
    </xf>
    <xf numFmtId="0" fontId="0" fillId="34" borderId="0" xfId="0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16" fillId="0" borderId="0" xfId="0" applyFont="1" applyFill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16" fillId="34" borderId="0" xfId="0" applyFont="1" applyFill="1"/>
    <xf numFmtId="0" fontId="32" fillId="0" borderId="0" xfId="0" applyFont="1"/>
    <xf numFmtId="0" fontId="31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35" borderId="10" xfId="0" applyFill="1" applyBorder="1" applyAlignment="1">
      <alignment horizontal="center" vertical="center"/>
    </xf>
    <xf numFmtId="0" fontId="0" fillId="35" borderId="0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14" fillId="35" borderId="11" xfId="0" applyFont="1" applyFill="1" applyBorder="1" applyAlignment="1">
      <alignment horizontal="center" vertical="center"/>
    </xf>
    <xf numFmtId="0" fontId="14" fillId="0" borderId="0" xfId="0" applyFont="1"/>
    <xf numFmtId="0" fontId="0" fillId="36" borderId="0" xfId="0" applyFill="1" applyBorder="1" applyAlignment="1">
      <alignment horizontal="center" vertical="center"/>
    </xf>
    <xf numFmtId="0" fontId="19" fillId="36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36" borderId="13" xfId="0" applyFont="1" applyFill="1" applyBorder="1" applyAlignment="1">
      <alignment horizontal="center" vertical="center"/>
    </xf>
    <xf numFmtId="0" fontId="19" fillId="36" borderId="14" xfId="0" applyFont="1" applyFill="1" applyBorder="1" applyAlignment="1">
      <alignment horizontal="center" vertical="center"/>
    </xf>
    <xf numFmtId="0" fontId="19" fillId="36" borderId="15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19" xfId="0" applyFill="1" applyBorder="1" applyAlignment="1">
      <alignment horizontal="center" vertical="center"/>
    </xf>
    <xf numFmtId="0" fontId="20" fillId="36" borderId="19" xfId="0" applyFont="1" applyFill="1" applyBorder="1" applyAlignment="1">
      <alignment horizontal="left" vertical="center"/>
    </xf>
    <xf numFmtId="0" fontId="0" fillId="36" borderId="19" xfId="0" applyFill="1" applyBorder="1" applyAlignment="1">
      <alignment horizontal="left" vertical="center"/>
    </xf>
    <xf numFmtId="0" fontId="0" fillId="36" borderId="20" xfId="0" applyFill="1" applyBorder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14" fillId="37" borderId="11" xfId="0" applyFont="1" applyFill="1" applyBorder="1" applyAlignment="1">
      <alignment horizontal="center" vertical="center"/>
    </xf>
    <xf numFmtId="0" fontId="14" fillId="37" borderId="0" xfId="0" applyFont="1" applyFill="1" applyAlignment="1">
      <alignment horizontal="left" vertical="center"/>
    </xf>
    <xf numFmtId="0" fontId="0" fillId="34" borderId="0" xfId="0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34" borderId="0" xfId="0" applyFont="1" applyFill="1" applyAlignment="1">
      <alignment horizontal="center" vertical="center"/>
    </xf>
    <xf numFmtId="0" fontId="25" fillId="34" borderId="0" xfId="0" applyFont="1" applyFill="1" applyAlignment="1">
      <alignment horizontal="center"/>
    </xf>
    <xf numFmtId="0" fontId="26" fillId="0" borderId="0" xfId="0" applyFont="1" applyFill="1"/>
    <xf numFmtId="0" fontId="24" fillId="0" borderId="0" xfId="0" applyFont="1" applyFill="1"/>
    <xf numFmtId="0" fontId="0" fillId="0" borderId="0" xfId="0" applyBorder="1"/>
    <xf numFmtId="0" fontId="0" fillId="38" borderId="28" xfId="0" applyFill="1" applyBorder="1"/>
    <xf numFmtId="0" fontId="26" fillId="38" borderId="29" xfId="0" applyFont="1" applyFill="1" applyBorder="1"/>
    <xf numFmtId="0" fontId="0" fillId="38" borderId="29" xfId="0" applyFill="1" applyBorder="1"/>
    <xf numFmtId="0" fontId="0" fillId="38" borderId="30" xfId="0" applyFill="1" applyBorder="1"/>
    <xf numFmtId="0" fontId="24" fillId="38" borderId="31" xfId="0" applyFont="1" applyFill="1" applyBorder="1"/>
    <xf numFmtId="0" fontId="24" fillId="38" borderId="0" xfId="0" applyFont="1" applyFill="1" applyBorder="1"/>
    <xf numFmtId="0" fontId="0" fillId="38" borderId="0" xfId="0" applyFill="1" applyBorder="1"/>
    <xf numFmtId="0" fontId="0" fillId="38" borderId="32" xfId="0" applyFill="1" applyBorder="1"/>
    <xf numFmtId="0" fontId="24" fillId="38" borderId="33" xfId="0" applyFont="1" applyFill="1" applyBorder="1"/>
    <xf numFmtId="0" fontId="24" fillId="38" borderId="34" xfId="0" applyFont="1" applyFill="1" applyBorder="1"/>
    <xf numFmtId="0" fontId="0" fillId="38" borderId="34" xfId="0" applyFill="1" applyBorder="1"/>
    <xf numFmtId="0" fontId="0" fillId="38" borderId="35" xfId="0" applyFill="1" applyBorder="1"/>
    <xf numFmtId="0" fontId="33" fillId="39" borderId="0" xfId="0" applyFont="1" applyFill="1" applyAlignment="1">
      <alignment horizontal="center" vertical="center"/>
    </xf>
    <xf numFmtId="2" fontId="19" fillId="37" borderId="23" xfId="0" applyNumberFormat="1" applyFont="1" applyFill="1" applyBorder="1" applyAlignment="1">
      <alignment horizontal="center" vertical="center"/>
    </xf>
    <xf numFmtId="2" fontId="19" fillId="37" borderId="12" xfId="0" applyNumberFormat="1" applyFont="1" applyFill="1" applyBorder="1" applyAlignment="1">
      <alignment horizontal="center" vertical="center"/>
    </xf>
    <xf numFmtId="2" fontId="19" fillId="37" borderId="26" xfId="0" applyNumberFormat="1" applyFont="1" applyFill="1" applyBorder="1" applyAlignment="1">
      <alignment horizontal="center" vertical="center"/>
    </xf>
    <xf numFmtId="0" fontId="23" fillId="37" borderId="21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horizontal="center" vertical="center"/>
    </xf>
    <xf numFmtId="0" fontId="23" fillId="37" borderId="24" xfId="0" applyFont="1" applyFill="1" applyBorder="1" applyAlignment="1">
      <alignment horizontal="center" vertical="center"/>
    </xf>
    <xf numFmtId="0" fontId="19" fillId="37" borderId="0" xfId="0" applyFont="1" applyFill="1" applyAlignment="1">
      <alignment horizontal="center" vertical="center"/>
    </xf>
    <xf numFmtId="0" fontId="19" fillId="37" borderId="21" xfId="0" applyFont="1" applyFill="1" applyBorder="1" applyAlignment="1">
      <alignment horizontal="right" vertical="center"/>
    </xf>
    <xf numFmtId="0" fontId="19" fillId="37" borderId="10" xfId="0" applyFont="1" applyFill="1" applyBorder="1" applyAlignment="1">
      <alignment horizontal="right" vertical="center"/>
    </xf>
    <xf numFmtId="0" fontId="19" fillId="37" borderId="24" xfId="0" applyFont="1" applyFill="1" applyBorder="1" applyAlignment="1">
      <alignment horizontal="right" vertical="center"/>
    </xf>
    <xf numFmtId="164" fontId="19" fillId="37" borderId="23" xfId="0" applyNumberFormat="1" applyFont="1" applyFill="1" applyBorder="1" applyAlignment="1">
      <alignment horizontal="center" vertical="center"/>
    </xf>
    <xf numFmtId="164" fontId="19" fillId="37" borderId="12" xfId="0" applyNumberFormat="1" applyFont="1" applyFill="1" applyBorder="1" applyAlignment="1">
      <alignment horizontal="center" vertical="center"/>
    </xf>
    <xf numFmtId="164" fontId="19" fillId="37" borderId="26" xfId="0" applyNumberFormat="1" applyFont="1" applyFill="1" applyBorder="1" applyAlignment="1">
      <alignment horizontal="center" vertical="center"/>
    </xf>
    <xf numFmtId="164" fontId="19" fillId="37" borderId="22" xfId="0" applyNumberFormat="1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164" fontId="19" fillId="37" borderId="0" xfId="0" applyNumberFormat="1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164" fontId="19" fillId="37" borderId="25" xfId="0" applyNumberFormat="1" applyFont="1" applyFill="1" applyBorder="1" applyAlignment="1">
      <alignment horizontal="center" vertical="center"/>
    </xf>
    <xf numFmtId="0" fontId="14" fillId="37" borderId="21" xfId="0" applyFont="1" applyFill="1" applyBorder="1" applyAlignment="1">
      <alignment horizontal="center" vertical="center"/>
    </xf>
    <xf numFmtId="0" fontId="14" fillId="37" borderId="10" xfId="0" applyFont="1" applyFill="1" applyBorder="1" applyAlignment="1">
      <alignment horizontal="center" vertical="center"/>
    </xf>
    <xf numFmtId="0" fontId="14" fillId="37" borderId="24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30" fillId="34" borderId="11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7" fillId="37" borderId="12" xfId="0" applyFont="1" applyFill="1" applyBorder="1" applyAlignment="1">
      <alignment horizontal="center" vertical="center"/>
    </xf>
    <xf numFmtId="0" fontId="27" fillId="35" borderId="11" xfId="0" applyFont="1" applyFill="1" applyBorder="1" applyAlignment="1">
      <alignment horizontal="center" vertical="center"/>
    </xf>
    <xf numFmtId="0" fontId="0" fillId="34" borderId="0" xfId="0" applyFill="1"/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3" fillId="39" borderId="0" xfId="0" applyFont="1" applyFill="1" applyBorder="1" applyAlignment="1">
      <alignment horizontal="center" vertical="center"/>
    </xf>
    <xf numFmtId="0" fontId="19" fillId="37" borderId="22" xfId="0" applyFont="1" applyFill="1" applyBorder="1" applyAlignment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19" fillId="37" borderId="25" xfId="0" applyFont="1" applyFill="1" applyBorder="1" applyAlignment="1">
      <alignment horizontal="right" vertical="center"/>
    </xf>
    <xf numFmtId="0" fontId="0" fillId="0" borderId="0" xfId="0" applyFill="1" applyBorder="1"/>
    <xf numFmtId="0" fontId="26" fillId="0" borderId="0" xfId="0" applyFont="1" applyFill="1" applyBorder="1"/>
    <xf numFmtId="0" fontId="24" fillId="0" borderId="0" xfId="0" applyFont="1" applyFill="1" applyBorder="1"/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0" fillId="35" borderId="10" xfId="0" applyNumberFormat="1" applyFill="1" applyBorder="1" applyAlignment="1">
      <alignment horizontal="center" vertical="center"/>
    </xf>
    <xf numFmtId="165" fontId="0" fillId="35" borderId="0" xfId="0" applyNumberFormat="1" applyFill="1" applyBorder="1" applyAlignment="1">
      <alignment horizontal="center" vertical="center"/>
    </xf>
    <xf numFmtId="165" fontId="0" fillId="35" borderId="12" xfId="0" applyNumberFormat="1" applyFill="1" applyBorder="1" applyAlignment="1">
      <alignment horizontal="center" vertical="center"/>
    </xf>
    <xf numFmtId="0" fontId="19" fillId="35" borderId="21" xfId="0" applyFont="1" applyFill="1" applyBorder="1" applyAlignment="1">
      <alignment horizontal="right" vertical="center"/>
    </xf>
    <xf numFmtId="164" fontId="19" fillId="35" borderId="23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right" vertical="center"/>
    </xf>
    <xf numFmtId="164" fontId="19" fillId="35" borderId="12" xfId="0" applyNumberFormat="1" applyFont="1" applyFill="1" applyBorder="1" applyAlignment="1">
      <alignment horizontal="center" vertical="center"/>
    </xf>
    <xf numFmtId="0" fontId="19" fillId="35" borderId="24" xfId="0" applyFont="1" applyFill="1" applyBorder="1" applyAlignment="1">
      <alignment horizontal="right" vertical="center"/>
    </xf>
    <xf numFmtId="164" fontId="19" fillId="35" borderId="26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4" fillId="34" borderId="0" xfId="0" applyFont="1" applyFill="1" applyBorder="1"/>
    <xf numFmtId="0" fontId="0" fillId="34" borderId="0" xfId="0" applyFill="1" applyBorder="1"/>
    <xf numFmtId="0" fontId="19" fillId="34" borderId="0" xfId="0" applyFont="1" applyFill="1" applyBorder="1" applyAlignment="1">
      <alignment horizontal="right" vertical="center"/>
    </xf>
    <xf numFmtId="2" fontId="19" fillId="34" borderId="0" xfId="0" applyNumberFormat="1" applyFont="1" applyFill="1" applyBorder="1" applyAlignment="1">
      <alignment horizontal="center" vertical="center"/>
    </xf>
    <xf numFmtId="0" fontId="34" fillId="34" borderId="0" xfId="0" applyFont="1" applyFill="1" applyBorder="1"/>
    <xf numFmtId="0" fontId="26" fillId="38" borderId="28" xfId="0" applyFont="1" applyFill="1" applyBorder="1"/>
    <xf numFmtId="0" fontId="26" fillId="38" borderId="31" xfId="0" applyFont="1" applyFill="1" applyBorder="1"/>
    <xf numFmtId="2" fontId="19" fillId="37" borderId="46" xfId="0" applyNumberFormat="1" applyFont="1" applyFill="1" applyBorder="1" applyAlignment="1">
      <alignment horizontal="center" vertical="center"/>
    </xf>
    <xf numFmtId="164" fontId="38" fillId="35" borderId="46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 wrapText="1"/>
    </xf>
    <xf numFmtId="0" fontId="16" fillId="39" borderId="27" xfId="0" applyFont="1" applyFill="1" applyBorder="1" applyAlignment="1">
      <alignment horizontal="center" vertical="center" wrapText="1"/>
    </xf>
    <xf numFmtId="2" fontId="19" fillId="37" borderId="47" xfId="0" applyNumberFormat="1" applyFont="1" applyFill="1" applyBorder="1" applyAlignment="1">
      <alignment horizontal="center" vertical="center"/>
    </xf>
    <xf numFmtId="0" fontId="39" fillId="39" borderId="36" xfId="0" applyFont="1" applyFill="1" applyBorder="1" applyAlignment="1">
      <alignment horizontal="center" vertical="center" wrapText="1"/>
    </xf>
    <xf numFmtId="2" fontId="30" fillId="37" borderId="31" xfId="0" applyNumberFormat="1" applyFont="1" applyFill="1" applyBorder="1" applyAlignment="1">
      <alignment horizontal="center" vertical="center"/>
    </xf>
    <xf numFmtId="2" fontId="19" fillId="35" borderId="31" xfId="0" applyNumberFormat="1" applyFont="1" applyFill="1" applyBorder="1" applyAlignment="1">
      <alignment horizontal="center" vertical="center"/>
    </xf>
    <xf numFmtId="2" fontId="30" fillId="37" borderId="33" xfId="0" applyNumberFormat="1" applyFont="1" applyFill="1" applyBorder="1" applyAlignment="1">
      <alignment horizontal="center" vertical="center"/>
    </xf>
    <xf numFmtId="0" fontId="39" fillId="40" borderId="27" xfId="0" applyFont="1" applyFill="1" applyBorder="1" applyAlignment="1">
      <alignment horizontal="center" vertical="center" wrapText="1"/>
    </xf>
    <xf numFmtId="164" fontId="30" fillId="41" borderId="46" xfId="0" applyNumberFormat="1" applyFont="1" applyFill="1" applyBorder="1" applyAlignment="1">
      <alignment horizontal="center"/>
    </xf>
    <xf numFmtId="164" fontId="30" fillId="41" borderId="47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0" fontId="25" fillId="34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25" fillId="37" borderId="22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5" fillId="37" borderId="25" xfId="0" applyFont="1" applyFill="1" applyBorder="1" applyAlignment="1">
      <alignment horizontal="right" vertical="center"/>
    </xf>
    <xf numFmtId="0" fontId="25" fillId="37" borderId="23" xfId="0" applyFont="1" applyFill="1" applyBorder="1" applyAlignment="1">
      <alignment horizontal="center" vertical="center"/>
    </xf>
    <xf numFmtId="0" fontId="25" fillId="37" borderId="12" xfId="0" applyFont="1" applyFill="1" applyBorder="1" applyAlignment="1">
      <alignment horizontal="center" vertical="center"/>
    </xf>
    <xf numFmtId="0" fontId="25" fillId="37" borderId="26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3" fillId="37" borderId="0" xfId="0" applyFont="1" applyFill="1" applyAlignment="1">
      <alignment horizontal="center" vertical="center"/>
    </xf>
    <xf numFmtId="0" fontId="16" fillId="34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7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48" xfId="0" applyFont="1" applyFill="1" applyBorder="1" applyAlignment="1">
      <alignment horizontal="center" vertical="center" wrapText="1"/>
    </xf>
    <xf numFmtId="0" fontId="25" fillId="35" borderId="45" xfId="0" applyFont="1" applyFill="1" applyBorder="1" applyAlignment="1">
      <alignment horizontal="center" vertical="center" wrapText="1"/>
    </xf>
    <xf numFmtId="0" fontId="27" fillId="35" borderId="28" xfId="0" applyFont="1" applyFill="1" applyBorder="1" applyAlignment="1">
      <alignment horizontal="center" wrapText="1"/>
    </xf>
    <xf numFmtId="0" fontId="27" fillId="35" borderId="29" xfId="0" applyFont="1" applyFill="1" applyBorder="1" applyAlignment="1">
      <alignment horizontal="center" wrapText="1"/>
    </xf>
    <xf numFmtId="0" fontId="27" fillId="35" borderId="30" xfId="0" applyFont="1" applyFill="1" applyBorder="1" applyAlignment="1">
      <alignment horizontal="center" wrapText="1"/>
    </xf>
    <xf numFmtId="0" fontId="27" fillId="35" borderId="31" xfId="0" applyFont="1" applyFill="1" applyBorder="1" applyAlignment="1">
      <alignment horizontal="center" wrapText="1"/>
    </xf>
    <xf numFmtId="0" fontId="27" fillId="35" borderId="0" xfId="0" applyFont="1" applyFill="1" applyBorder="1" applyAlignment="1">
      <alignment horizontal="center" wrapText="1"/>
    </xf>
    <xf numFmtId="0" fontId="27" fillId="35" borderId="32" xfId="0" applyFont="1" applyFill="1" applyBorder="1" applyAlignment="1">
      <alignment horizontal="center" wrapText="1"/>
    </xf>
    <xf numFmtId="0" fontId="27" fillId="35" borderId="33" xfId="0" applyFont="1" applyFill="1" applyBorder="1" applyAlignment="1">
      <alignment horizontal="center" wrapText="1"/>
    </xf>
    <xf numFmtId="0" fontId="27" fillId="35" borderId="34" xfId="0" applyFont="1" applyFill="1" applyBorder="1" applyAlignment="1">
      <alignment horizontal="center" wrapText="1"/>
    </xf>
    <xf numFmtId="0" fontId="27" fillId="35" borderId="35" xfId="0" applyFont="1" applyFill="1" applyBorder="1" applyAlignment="1">
      <alignment horizontal="center" wrapText="1"/>
    </xf>
    <xf numFmtId="0" fontId="16" fillId="34" borderId="28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16" fillId="34" borderId="30" xfId="0" applyFont="1" applyFill="1" applyBorder="1" applyAlignment="1">
      <alignment horizontal="center" vertical="center" wrapText="1"/>
    </xf>
    <xf numFmtId="0" fontId="16" fillId="34" borderId="31" xfId="0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center" vertical="center" wrapText="1"/>
    </xf>
    <xf numFmtId="0" fontId="16" fillId="34" borderId="32" xfId="0" applyFont="1" applyFill="1" applyBorder="1" applyAlignment="1">
      <alignment horizontal="center" vertical="center" wrapText="1"/>
    </xf>
    <xf numFmtId="0" fontId="16" fillId="34" borderId="33" xfId="0" applyFont="1" applyFill="1" applyBorder="1" applyAlignment="1">
      <alignment horizontal="center" vertical="center" wrapText="1"/>
    </xf>
    <xf numFmtId="0" fontId="16" fillId="34" borderId="34" xfId="0" applyFont="1" applyFill="1" applyBorder="1" applyAlignment="1">
      <alignment horizontal="center" vertical="center" wrapText="1"/>
    </xf>
    <xf numFmtId="0" fontId="16" fillId="34" borderId="35" xfId="0" applyFont="1" applyFill="1" applyBorder="1" applyAlignment="1">
      <alignment horizontal="center" vertical="center" wrapText="1"/>
    </xf>
    <xf numFmtId="0" fontId="22" fillId="37" borderId="40" xfId="0" applyFont="1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40" xfId="0" applyFill="1" applyBorder="1" applyAlignment="1">
      <alignment horizontal="center" vertical="center" wrapText="1"/>
    </xf>
    <xf numFmtId="0" fontId="0" fillId="37" borderId="42" xfId="0" applyFill="1" applyBorder="1" applyAlignment="1">
      <alignment horizontal="center" vertical="center" wrapText="1"/>
    </xf>
    <xf numFmtId="0" fontId="0" fillId="37" borderId="4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44052</xdr:colOff>
      <xdr:row>14</xdr:row>
      <xdr:rowOff>115491</xdr:rowOff>
    </xdr:from>
    <xdr:ext cx="7356873" cy="749821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4052" y="3468291"/>
          <a:ext cx="7356873" cy="74982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400"/>
            <a:t>Norma vektora je drugi korijen sume kvadrata komponenti vektora.</a:t>
          </a:r>
        </a:p>
        <a:p>
          <a:r>
            <a:rPr lang="hr-HR" sz="1400"/>
            <a:t>Za vektor</a:t>
          </a:r>
          <a:r>
            <a:rPr lang="hr-HR" sz="1400" baseline="0"/>
            <a:t> v1=(3, 2, 5, 4, 7)</a:t>
          </a:r>
          <a:r>
            <a:rPr lang="hr-HR" sz="1400"/>
            <a:t> norma vektora je jednaka vrijednosti drugog korijena iz sume produkata (3^2+2^2+5^2+4^2+7^2). Stoga je</a:t>
          </a:r>
          <a:r>
            <a:rPr lang="hr-HR" sz="1400" baseline="0"/>
            <a:t> </a:t>
          </a:r>
          <a:r>
            <a:rPr lang="hr-HR" sz="1400" b="0" i="1" baseline="0">
              <a:solidFill>
                <a:schemeClr val="accent5"/>
              </a:solidFill>
            </a:rPr>
            <a:t>Norma vektora Igrač_ = SQRT</a:t>
          </a:r>
          <a:r>
            <a:rPr lang="hr-HR" sz="1400" b="0" i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(3^2+2^2+5^2+4^2+7^2)</a:t>
          </a:r>
          <a:endParaRPr lang="hr-HR" sz="1400" b="0" i="1">
            <a:solidFill>
              <a:schemeClr val="accent5"/>
            </a:solidFill>
          </a:endParaRPr>
        </a:p>
      </xdr:txBody>
    </xdr:sp>
    <xdr:clientData/>
  </xdr:oneCellAnchor>
  <xdr:oneCellAnchor>
    <xdr:from>
      <xdr:col>0</xdr:col>
      <xdr:colOff>53577</xdr:colOff>
      <xdr:row>8</xdr:row>
      <xdr:rowOff>29766</xdr:rowOff>
    </xdr:from>
    <xdr:ext cx="7366398" cy="1188146"/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3577" y="2239566"/>
          <a:ext cx="7366398" cy="118814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hr-HR" sz="1400" u="sng"/>
            <a:t>Primjer korištenja vektora: </a:t>
          </a:r>
        </a:p>
        <a:p>
          <a:r>
            <a:rPr lang="hr-HR" sz="1400"/>
            <a:t>Za pet košarkaša izrađena je statistika prosječnog učinka po utakmici. Potrebno je odrediti koji je igrač dao najveći doprinos.</a:t>
          </a:r>
        </a:p>
        <a:p>
          <a:r>
            <a:rPr lang="hr-HR" sz="1400">
              <a:solidFill>
                <a:srgbClr val="002060"/>
              </a:solidFill>
            </a:rPr>
            <a:t>Koševi</a:t>
          </a:r>
          <a:r>
            <a:rPr lang="hr-HR" sz="1400" baseline="0">
              <a:solidFill>
                <a:srgbClr val="002060"/>
              </a:solidFill>
            </a:rPr>
            <a:t> za dva i tri poena imaju ponder (koeficijent) dva i tri </a:t>
          </a:r>
          <a:r>
            <a:rPr lang="hr-HR" sz="1400" i="1" baseline="0">
              <a:solidFill>
                <a:srgbClr val="002060"/>
              </a:solidFill>
            </a:rPr>
            <a:t>(vidi formule u stupcu "I")</a:t>
          </a:r>
          <a:r>
            <a:rPr lang="hr-HR" sz="1400" baseline="0">
              <a:solidFill>
                <a:srgbClr val="002060"/>
              </a:solidFill>
            </a:rPr>
            <a:t>. </a:t>
          </a:r>
          <a:r>
            <a:rPr lang="hr-HR" sz="1400" baseline="0"/>
            <a:t>Svi ostali elementi u vrednovanju imaju jedinični koeficijent.</a:t>
          </a:r>
          <a:endParaRPr lang="hr-HR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165264</xdr:colOff>
      <xdr:row>28</xdr:row>
      <xdr:rowOff>107436</xdr:rowOff>
    </xdr:from>
    <xdr:ext cx="6041571" cy="4048928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65264" y="5192054"/>
          <a:ext cx="6041571" cy="404892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ZADATAK:</a:t>
          </a:r>
        </a:p>
        <a:p>
          <a:pPr algn="l"/>
          <a:r>
            <a:rPr lang="hr-H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tvornici se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 četiri pogona proizvode čokoladni bonboni i čokolada.</a:t>
          </a:r>
        </a:p>
        <a:p>
          <a:pPr algn="l"/>
          <a:endParaRPr lang="hr-H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 prvom pogonu se na proizvodu "čoko_10" po svakoj toni proizvoda radi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a11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sati, na proizvodu "čoko_25" radi se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a12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sati, na proizvodu "čoko_50" radi se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a13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sati, a na proizvodu "čoko_100" se radi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a14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sati. Prvi pogon radi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r15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 dnevno.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prvom pogonu se na proizvodu "čoko_10" po svakoj toni proizvoda radi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a21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na proizvodu "čoko_25" radi se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a22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na proizvodu "čoko_50" radi se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a23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a na proizvodu "čoko_100" se radi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a24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sati. 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Drugi pogon radi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r25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 dnevno.</a:t>
          </a:r>
          <a:endParaRPr lang="hr-H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prvom pogonu se na proizvodu "čoko_10" po svakoj toni proizvoda radi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a31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na proizvodu "čoko_25" radi se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a32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na proizvodu "čoko_50" radi se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a33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a na proizvodu "čoko_100" se radi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a34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sati. 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Treći pogon radi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r35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 dnevno.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prvom pogonu se na proizvodu "čoko_10" po svakoj toni proizvoda radi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a41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na proizvodu "čoko_25" radi se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a42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na proizvodu "čoko_50" radi se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a43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sati, a na proizvodu "čoko_100" se radi </a:t>
          </a:r>
          <a:r>
            <a:rPr kumimoji="0" lang="hr-HR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a44</a:t>
          </a: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sati. 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Četvrti pogon radi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r45</a:t>
          </a: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 dnevno.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Vrijednosti koeficijenata prikazane su u tablici.</a:t>
          </a:r>
          <a:endParaRPr lang="hr-HR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>
              <a:effectLst/>
            </a:rPr>
            <a:t>Izračunajte koliko je tona</a:t>
          </a:r>
          <a:r>
            <a:rPr lang="hr-HR" sz="1100" baseline="0">
              <a:effectLst/>
            </a:rPr>
            <a:t> pojedinog proizvoda moguće proizvoditi pri ovakvim uvjetima proizvodnje.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zoomScaleNormal="100" workbookViewId="0">
      <selection activeCell="K10" sqref="K10"/>
    </sheetView>
  </sheetViews>
  <sheetFormatPr defaultColWidth="9.109375" defaultRowHeight="14.4" x14ac:dyDescent="0.3"/>
  <cols>
    <col min="1" max="1" width="8.6640625" style="2" customWidth="1"/>
    <col min="2" max="13" width="8.6640625" style="1" customWidth="1"/>
    <col min="14" max="21" width="9.109375" style="1"/>
    <col min="22" max="22" width="11.88671875" style="1" customWidth="1"/>
    <col min="23" max="23" width="9.109375" style="1"/>
    <col min="24" max="24" width="11" style="1" customWidth="1"/>
    <col min="25" max="16384" width="9.109375" style="1"/>
  </cols>
  <sheetData>
    <row r="1" spans="1:18" x14ac:dyDescent="0.3">
      <c r="A1" s="17" t="s">
        <v>94</v>
      </c>
      <c r="B1" s="5"/>
      <c r="C1" s="5"/>
      <c r="D1" s="5"/>
      <c r="E1" s="5"/>
      <c r="F1" s="5"/>
      <c r="G1" s="5"/>
      <c r="H1" s="5"/>
      <c r="I1" s="5"/>
      <c r="J1" s="22"/>
      <c r="L1" s="2"/>
    </row>
    <row r="2" spans="1:18" x14ac:dyDescent="0.3">
      <c r="A2" s="18"/>
      <c r="B2" s="5"/>
      <c r="C2" s="5"/>
      <c r="D2" s="5"/>
      <c r="E2" s="5"/>
      <c r="F2" s="18"/>
      <c r="G2" s="5"/>
      <c r="H2" s="5"/>
      <c r="I2" s="5"/>
    </row>
    <row r="3" spans="1:18" x14ac:dyDescent="0.3">
      <c r="A3" s="12" t="s">
        <v>45</v>
      </c>
    </row>
    <row r="4" spans="1:18" x14ac:dyDescent="0.3">
      <c r="A4" s="13" t="s">
        <v>0</v>
      </c>
      <c r="B4" s="16">
        <v>2</v>
      </c>
      <c r="C4" s="14" t="s">
        <v>1</v>
      </c>
      <c r="D4" s="16">
        <v>5</v>
      </c>
      <c r="E4" s="14" t="s">
        <v>2</v>
      </c>
      <c r="F4" s="16">
        <v>-4</v>
      </c>
    </row>
    <row r="5" spans="1:18" x14ac:dyDescent="0.3">
      <c r="A5" s="13" t="s">
        <v>4</v>
      </c>
      <c r="B5" s="16">
        <v>5</v>
      </c>
      <c r="C5" s="14" t="s">
        <v>5</v>
      </c>
      <c r="D5" s="16">
        <v>-1</v>
      </c>
      <c r="E5" s="14" t="s">
        <v>6</v>
      </c>
      <c r="F5" s="16">
        <v>3</v>
      </c>
    </row>
    <row r="7" spans="1:18" x14ac:dyDescent="0.3">
      <c r="A7" s="12" t="s">
        <v>43</v>
      </c>
      <c r="G7" s="2"/>
      <c r="L7" s="2"/>
    </row>
    <row r="8" spans="1:18" x14ac:dyDescent="0.3">
      <c r="A8" s="13" t="s">
        <v>59</v>
      </c>
      <c r="B8" s="16">
        <v>5</v>
      </c>
      <c r="C8" s="14" t="s">
        <v>60</v>
      </c>
      <c r="D8" s="16">
        <v>-4</v>
      </c>
      <c r="E8" s="14" t="s">
        <v>61</v>
      </c>
      <c r="F8" s="16">
        <v>2</v>
      </c>
    </row>
    <row r="9" spans="1:18" x14ac:dyDescent="0.3">
      <c r="A9" s="13" t="s">
        <v>62</v>
      </c>
      <c r="B9" s="16">
        <v>3</v>
      </c>
      <c r="C9" s="14" t="s">
        <v>63</v>
      </c>
      <c r="D9" s="16">
        <v>-2</v>
      </c>
      <c r="E9" s="14" t="s">
        <v>64</v>
      </c>
      <c r="F9" s="16">
        <v>4</v>
      </c>
    </row>
    <row r="10" spans="1:18" x14ac:dyDescent="0.3">
      <c r="G10" s="2"/>
    </row>
    <row r="11" spans="1:18" x14ac:dyDescent="0.3">
      <c r="A11" s="12" t="s">
        <v>44</v>
      </c>
      <c r="G11" s="2"/>
      <c r="L11" s="2"/>
    </row>
    <row r="12" spans="1:18" x14ac:dyDescent="0.3">
      <c r="A12" s="13" t="s">
        <v>54</v>
      </c>
      <c r="B12" s="80">
        <f>B4+B8</f>
        <v>7</v>
      </c>
      <c r="C12" s="13" t="s">
        <v>55</v>
      </c>
      <c r="D12" s="80">
        <f>D4+D8</f>
        <v>1</v>
      </c>
      <c r="E12" s="13" t="s">
        <v>56</v>
      </c>
      <c r="F12" s="80">
        <f>F4+F8</f>
        <v>-2</v>
      </c>
      <c r="I12" s="2"/>
    </row>
    <row r="13" spans="1:18" x14ac:dyDescent="0.3">
      <c r="A13" s="13" t="s">
        <v>71</v>
      </c>
      <c r="B13" s="80">
        <f>B5+B9</f>
        <v>8</v>
      </c>
      <c r="C13" s="13" t="s">
        <v>57</v>
      </c>
      <c r="D13" s="80">
        <f>D5+D9</f>
        <v>-3</v>
      </c>
      <c r="E13" s="13" t="s">
        <v>58</v>
      </c>
      <c r="F13" s="80">
        <f>F5+F9</f>
        <v>7</v>
      </c>
      <c r="I13" s="2"/>
    </row>
    <row r="14" spans="1:18" x14ac:dyDescent="0.3">
      <c r="I14" s="2"/>
    </row>
    <row r="15" spans="1:18" x14ac:dyDescent="0.3">
      <c r="A15" s="204" t="s">
        <v>95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2"/>
      <c r="O15" s="22"/>
      <c r="P15" s="22"/>
      <c r="Q15" s="22"/>
      <c r="R15" s="22"/>
    </row>
    <row r="16" spans="1:18" x14ac:dyDescent="0.3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2"/>
      <c r="O16" s="22"/>
      <c r="P16" s="22"/>
      <c r="Q16" s="22"/>
      <c r="R16" s="22"/>
    </row>
    <row r="17" spans="1:13" x14ac:dyDescent="0.3">
      <c r="A17" s="12" t="s">
        <v>72</v>
      </c>
      <c r="H17" s="12" t="s">
        <v>73</v>
      </c>
    </row>
    <row r="18" spans="1:13" x14ac:dyDescent="0.3">
      <c r="A18" s="13" t="s">
        <v>0</v>
      </c>
      <c r="B18" s="16">
        <v>2</v>
      </c>
      <c r="C18" s="14" t="s">
        <v>1</v>
      </c>
      <c r="D18" s="16">
        <v>5</v>
      </c>
      <c r="E18" s="14" t="s">
        <v>2</v>
      </c>
      <c r="F18" s="16">
        <v>-4</v>
      </c>
      <c r="H18" s="13" t="s">
        <v>59</v>
      </c>
      <c r="I18" s="16">
        <v>5</v>
      </c>
      <c r="J18" s="14" t="s">
        <v>60</v>
      </c>
      <c r="K18" s="16">
        <v>-4</v>
      </c>
      <c r="L18" s="14" t="s">
        <v>61</v>
      </c>
      <c r="M18" s="16">
        <v>2</v>
      </c>
    </row>
    <row r="19" spans="1:13" x14ac:dyDescent="0.3">
      <c r="A19" s="13" t="s">
        <v>4</v>
      </c>
      <c r="B19" s="16">
        <v>5</v>
      </c>
      <c r="C19" s="14" t="s">
        <v>5</v>
      </c>
      <c r="D19" s="16">
        <v>-1</v>
      </c>
      <c r="E19" s="14" t="s">
        <v>6</v>
      </c>
      <c r="F19" s="16">
        <v>3</v>
      </c>
      <c r="H19" s="13" t="s">
        <v>62</v>
      </c>
      <c r="I19" s="16">
        <v>3</v>
      </c>
      <c r="J19" s="14" t="s">
        <v>63</v>
      </c>
      <c r="K19" s="16">
        <v>-2</v>
      </c>
      <c r="L19" s="14" t="s">
        <v>64</v>
      </c>
      <c r="M19" s="16">
        <v>4</v>
      </c>
    </row>
    <row r="20" spans="1:13" x14ac:dyDescent="0.3">
      <c r="H20" s="19" t="s">
        <v>68</v>
      </c>
      <c r="I20" s="20">
        <v>3</v>
      </c>
      <c r="J20" s="21" t="s">
        <v>69</v>
      </c>
      <c r="K20" s="20">
        <v>-3</v>
      </c>
      <c r="L20" s="21" t="s">
        <v>70</v>
      </c>
      <c r="M20" s="20">
        <v>5</v>
      </c>
    </row>
    <row r="22" spans="1:13" x14ac:dyDescent="0.3">
      <c r="H22" s="12" t="s">
        <v>74</v>
      </c>
    </row>
    <row r="23" spans="1:13" x14ac:dyDescent="0.3">
      <c r="H23" s="13" t="s">
        <v>54</v>
      </c>
      <c r="I23" s="80">
        <f>B18*I18+D18*I19+F18*I20</f>
        <v>13</v>
      </c>
      <c r="J23" s="14" t="s">
        <v>55</v>
      </c>
      <c r="K23" s="80">
        <f>B18*K18+D18*K19+F18*K20</f>
        <v>-6</v>
      </c>
      <c r="L23" s="14" t="s">
        <v>122</v>
      </c>
      <c r="M23" s="80">
        <f>B18*M18+D18*M19+F18*M20</f>
        <v>4</v>
      </c>
    </row>
    <row r="24" spans="1:13" x14ac:dyDescent="0.3">
      <c r="H24" s="13" t="s">
        <v>123</v>
      </c>
      <c r="I24" s="80">
        <f>B19*I18+D19*I19+F19*I20</f>
        <v>31</v>
      </c>
      <c r="J24" s="14" t="s">
        <v>57</v>
      </c>
      <c r="K24" s="80">
        <f>B19*K18+D19*K19+F19*K20</f>
        <v>-27</v>
      </c>
      <c r="L24" s="14" t="s">
        <v>124</v>
      </c>
      <c r="M24" s="80">
        <f>B19*M18+D19*M19+F19*M20</f>
        <v>21</v>
      </c>
    </row>
    <row r="25" spans="1:13" x14ac:dyDescent="0.3">
      <c r="L25" s="2"/>
    </row>
    <row r="26" spans="1:13" x14ac:dyDescent="0.3">
      <c r="A26" s="17" t="s">
        <v>126</v>
      </c>
      <c r="B26" s="5"/>
      <c r="C26" s="5"/>
      <c r="D26" s="5"/>
      <c r="E26" s="5"/>
      <c r="F26" s="5"/>
      <c r="G26" s="5"/>
      <c r="H26" s="5"/>
      <c r="I26" s="5"/>
      <c r="J26" s="22"/>
    </row>
    <row r="27" spans="1:13" x14ac:dyDescent="0.3">
      <c r="A27" s="17"/>
      <c r="B27" s="5"/>
      <c r="C27" s="5"/>
      <c r="D27" s="5"/>
      <c r="E27" s="5"/>
      <c r="F27" s="5"/>
      <c r="G27" s="5"/>
      <c r="H27" s="5"/>
      <c r="I27" s="5"/>
      <c r="J27" s="22"/>
    </row>
    <row r="28" spans="1:13" x14ac:dyDescent="0.3">
      <c r="A28" s="14" t="s">
        <v>77</v>
      </c>
      <c r="B28" s="16">
        <v>1</v>
      </c>
      <c r="C28" s="14" t="s">
        <v>78</v>
      </c>
      <c r="D28" s="16">
        <v>3</v>
      </c>
      <c r="E28" s="14" t="s">
        <v>79</v>
      </c>
      <c r="F28" s="16">
        <v>-4</v>
      </c>
      <c r="H28" s="1" t="s">
        <v>80</v>
      </c>
      <c r="I28" s="16">
        <v>5</v>
      </c>
    </row>
    <row r="29" spans="1:13" x14ac:dyDescent="0.3">
      <c r="A29" s="1"/>
      <c r="H29" s="1" t="s">
        <v>81</v>
      </c>
      <c r="I29" s="16">
        <v>-1</v>
      </c>
      <c r="L29" s="2"/>
    </row>
    <row r="30" spans="1:13" x14ac:dyDescent="0.3">
      <c r="A30" s="1"/>
      <c r="H30" s="1" t="s">
        <v>82</v>
      </c>
      <c r="I30" s="16">
        <v>3</v>
      </c>
    </row>
    <row r="31" spans="1:13" x14ac:dyDescent="0.3">
      <c r="I31" s="2"/>
    </row>
    <row r="32" spans="1:13" x14ac:dyDescent="0.3">
      <c r="A32" s="1"/>
      <c r="G32" s="2" t="s">
        <v>76</v>
      </c>
      <c r="I32" s="80">
        <f>B28*I28+D28*I29+F28*I30</f>
        <v>-10</v>
      </c>
    </row>
    <row r="33" spans="1:13" x14ac:dyDescent="0.3">
      <c r="A33" s="1"/>
    </row>
    <row r="34" spans="1:13" x14ac:dyDescent="0.3">
      <c r="A34" s="17" t="s">
        <v>125</v>
      </c>
      <c r="B34" s="5"/>
      <c r="C34" s="5"/>
      <c r="D34" s="5"/>
      <c r="E34" s="5"/>
      <c r="F34" s="5"/>
      <c r="G34" s="5"/>
      <c r="H34" s="5"/>
      <c r="I34" s="5"/>
    </row>
    <row r="35" spans="1:13" x14ac:dyDescent="0.3">
      <c r="A35" s="17"/>
      <c r="B35" s="5"/>
      <c r="C35" s="5"/>
      <c r="D35" s="5"/>
      <c r="E35" s="5"/>
      <c r="F35" s="5"/>
      <c r="G35" s="5"/>
      <c r="H35" s="5"/>
      <c r="I35" s="5"/>
    </row>
    <row r="36" spans="1:13" x14ac:dyDescent="0.3">
      <c r="A36" s="14" t="s">
        <v>77</v>
      </c>
      <c r="B36" s="16">
        <v>1</v>
      </c>
      <c r="C36" s="14" t="s">
        <v>78</v>
      </c>
      <c r="D36" s="16">
        <v>3</v>
      </c>
      <c r="E36" s="14" t="s">
        <v>79</v>
      </c>
      <c r="F36" s="16">
        <v>-4</v>
      </c>
      <c r="H36" s="1" t="s">
        <v>80</v>
      </c>
      <c r="I36" s="16">
        <v>5</v>
      </c>
      <c r="J36" s="1" t="s">
        <v>81</v>
      </c>
      <c r="K36" s="16">
        <v>-1</v>
      </c>
      <c r="L36" s="1" t="s">
        <v>82</v>
      </c>
      <c r="M36" s="16">
        <v>3</v>
      </c>
    </row>
    <row r="37" spans="1:13" x14ac:dyDescent="0.3">
      <c r="A37" s="1"/>
    </row>
    <row r="38" spans="1:13" x14ac:dyDescent="0.3">
      <c r="A38" s="1"/>
      <c r="F38" s="2" t="s">
        <v>135</v>
      </c>
      <c r="H38" s="13" t="s">
        <v>54</v>
      </c>
      <c r="I38" s="80">
        <f>B36*I36+D36*0+F36*0</f>
        <v>5</v>
      </c>
      <c r="J38" s="14" t="s">
        <v>55</v>
      </c>
      <c r="K38" s="80">
        <f>B36*K36+D36*0+F36*0</f>
        <v>-1</v>
      </c>
      <c r="L38" s="14" t="s">
        <v>122</v>
      </c>
      <c r="M38" s="80">
        <f>B36*M36+D36*0+F36*0</f>
        <v>3</v>
      </c>
    </row>
    <row r="39" spans="1:13" x14ac:dyDescent="0.3">
      <c r="I39" s="2"/>
    </row>
    <row r="40" spans="1:13" x14ac:dyDescent="0.3">
      <c r="A40" s="17" t="s">
        <v>65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3">
      <c r="A41" s="17" t="s">
        <v>96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3">
      <c r="L42" s="2"/>
    </row>
    <row r="43" spans="1:13" x14ac:dyDescent="0.3">
      <c r="A43" s="13" t="s">
        <v>0</v>
      </c>
      <c r="B43" s="16">
        <v>3.4</v>
      </c>
      <c r="C43" s="14" t="s">
        <v>1</v>
      </c>
      <c r="D43" s="16">
        <v>6.7</v>
      </c>
      <c r="E43" s="14" t="s">
        <v>2</v>
      </c>
      <c r="F43" s="16">
        <v>-1.2</v>
      </c>
      <c r="G43" s="14" t="s">
        <v>3</v>
      </c>
      <c r="H43" s="16">
        <v>4.5</v>
      </c>
      <c r="I43" s="203" t="s">
        <v>46</v>
      </c>
      <c r="J43" s="16">
        <v>9</v>
      </c>
    </row>
    <row r="44" spans="1:13" x14ac:dyDescent="0.3">
      <c r="A44" s="13" t="s">
        <v>4</v>
      </c>
      <c r="B44" s="16">
        <v>7.2</v>
      </c>
      <c r="C44" s="14" t="s">
        <v>5</v>
      </c>
      <c r="D44" s="16">
        <v>-1.5</v>
      </c>
      <c r="E44" s="14" t="s">
        <v>6</v>
      </c>
      <c r="F44" s="16">
        <v>3.9</v>
      </c>
      <c r="G44" s="14" t="s">
        <v>7</v>
      </c>
      <c r="H44" s="16">
        <v>1.7</v>
      </c>
      <c r="I44" s="203" t="s">
        <v>47</v>
      </c>
      <c r="J44" s="16">
        <v>10</v>
      </c>
    </row>
    <row r="45" spans="1:13" x14ac:dyDescent="0.3">
      <c r="A45" s="13" t="s">
        <v>8</v>
      </c>
      <c r="B45" s="16">
        <v>2.2000000000000002</v>
      </c>
      <c r="C45" s="14" t="s">
        <v>9</v>
      </c>
      <c r="D45" s="16">
        <v>4.7</v>
      </c>
      <c r="E45" s="14" t="s">
        <v>10</v>
      </c>
      <c r="F45" s="16">
        <v>5.5</v>
      </c>
      <c r="G45" s="14" t="s">
        <v>11</v>
      </c>
      <c r="H45" s="16">
        <v>3.8</v>
      </c>
      <c r="I45" s="203" t="s">
        <v>48</v>
      </c>
      <c r="J45" s="16">
        <v>1.1000000000000001</v>
      </c>
    </row>
    <row r="46" spans="1:13" x14ac:dyDescent="0.3">
      <c r="A46" s="13" t="s">
        <v>12</v>
      </c>
      <c r="B46" s="16">
        <v>8.8000000000000007</v>
      </c>
      <c r="C46" s="14" t="s">
        <v>13</v>
      </c>
      <c r="D46" s="16">
        <v>-2.4</v>
      </c>
      <c r="E46" s="14" t="s">
        <v>14</v>
      </c>
      <c r="F46" s="16">
        <v>-1.9</v>
      </c>
      <c r="G46" s="14" t="s">
        <v>15</v>
      </c>
      <c r="H46" s="16">
        <v>7.7</v>
      </c>
      <c r="I46" s="203" t="s">
        <v>49</v>
      </c>
      <c r="J46" s="16">
        <v>0.5</v>
      </c>
    </row>
    <row r="48" spans="1:13" x14ac:dyDescent="0.3">
      <c r="A48" s="12" t="s">
        <v>149</v>
      </c>
      <c r="K48" s="2"/>
      <c r="L48" s="73" t="s">
        <v>154</v>
      </c>
    </row>
    <row r="49" spans="1:12" x14ac:dyDescent="0.3">
      <c r="A49" s="1"/>
      <c r="K49" s="77" t="s">
        <v>50</v>
      </c>
      <c r="L49" s="74">
        <v>2.58578825162882</v>
      </c>
    </row>
    <row r="50" spans="1:12" x14ac:dyDescent="0.3">
      <c r="A50" s="1"/>
      <c r="K50" s="78" t="s">
        <v>51</v>
      </c>
      <c r="L50" s="75">
        <v>1.6254440043951226</v>
      </c>
    </row>
    <row r="51" spans="1:12" x14ac:dyDescent="0.3">
      <c r="A51" s="1"/>
      <c r="K51" s="78" t="s">
        <v>52</v>
      </c>
      <c r="L51" s="75">
        <v>-0.49250275745950167</v>
      </c>
    </row>
    <row r="52" spans="1:12" x14ac:dyDescent="0.3">
      <c r="A52" s="1"/>
      <c r="K52" s="79" t="s">
        <v>53</v>
      </c>
      <c r="L52" s="76">
        <v>-2.5051462653192691</v>
      </c>
    </row>
    <row r="53" spans="1:12" x14ac:dyDescent="0.3">
      <c r="A53" s="1"/>
    </row>
    <row r="54" spans="1:12" x14ac:dyDescent="0.3">
      <c r="A54" s="14"/>
      <c r="B54" s="15"/>
    </row>
    <row r="55" spans="1:12" x14ac:dyDescent="0.3">
      <c r="A55" s="14"/>
      <c r="B55" s="15"/>
    </row>
  </sheetData>
  <mergeCells count="1">
    <mergeCell ref="A15:M16"/>
  </mergeCells>
  <pageMargins left="0.7" right="0.7" top="0.75" bottom="0.75" header="0.3" footer="0.3"/>
  <pageSetup paperSize="9" scale="77" orientation="portrait" horizontalDpi="4294967293" r:id="rId1"/>
  <headerFooter>
    <oddHeader>&amp;LProf. dr. sc. Damir Magdić&amp;C&amp;F&amp;R&amp;D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zoomScaleNormal="100" workbookViewId="0">
      <selection activeCell="I53" sqref="I53"/>
    </sheetView>
  </sheetViews>
  <sheetFormatPr defaultRowHeight="14.4" x14ac:dyDescent="0.3"/>
  <cols>
    <col min="1" max="1" width="8.88671875" customWidth="1"/>
    <col min="2" max="5" width="9.6640625" customWidth="1"/>
    <col min="7" max="7" width="12" customWidth="1"/>
    <col min="9" max="9" width="10.5546875" customWidth="1"/>
    <col min="10" max="10" width="9.109375" customWidth="1"/>
    <col min="13" max="13" width="5.5546875" customWidth="1"/>
    <col min="14" max="14" width="7.33203125" customWidth="1"/>
  </cols>
  <sheetData>
    <row r="1" spans="1:14" x14ac:dyDescent="0.3">
      <c r="A1" s="26" t="s">
        <v>136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3">
      <c r="B3" s="27" t="s">
        <v>32</v>
      </c>
    </row>
    <row r="5" spans="1:14" x14ac:dyDescent="0.3">
      <c r="A5" s="142" t="s">
        <v>38</v>
      </c>
      <c r="B5" s="4">
        <v>3.4</v>
      </c>
      <c r="C5" s="51" t="s">
        <v>34</v>
      </c>
      <c r="D5" s="1" t="s">
        <v>33</v>
      </c>
      <c r="E5" s="4">
        <v>6.7</v>
      </c>
      <c r="F5" s="51" t="s">
        <v>35</v>
      </c>
      <c r="G5" s="1" t="s">
        <v>33</v>
      </c>
      <c r="H5" s="4">
        <v>-1.2</v>
      </c>
      <c r="I5" s="51" t="s">
        <v>36</v>
      </c>
      <c r="J5" s="1" t="s">
        <v>33</v>
      </c>
      <c r="K5" s="4">
        <v>4.5</v>
      </c>
      <c r="L5" s="51" t="s">
        <v>37</v>
      </c>
      <c r="M5" s="1" t="s">
        <v>21</v>
      </c>
      <c r="N5" s="5">
        <v>9</v>
      </c>
    </row>
    <row r="6" spans="1:14" x14ac:dyDescent="0.3">
      <c r="A6" s="142" t="s">
        <v>39</v>
      </c>
      <c r="B6" s="4">
        <v>7.2</v>
      </c>
      <c r="C6" s="51" t="s">
        <v>34</v>
      </c>
      <c r="D6" s="1" t="s">
        <v>33</v>
      </c>
      <c r="E6" s="4">
        <v>-1.5</v>
      </c>
      <c r="F6" s="51" t="s">
        <v>35</v>
      </c>
      <c r="G6" s="1" t="s">
        <v>33</v>
      </c>
      <c r="H6" s="4">
        <v>3.9</v>
      </c>
      <c r="I6" s="51" t="s">
        <v>36</v>
      </c>
      <c r="J6" s="1" t="s">
        <v>33</v>
      </c>
      <c r="K6" s="4">
        <v>1.7</v>
      </c>
      <c r="L6" s="51" t="s">
        <v>37</v>
      </c>
      <c r="M6" s="1" t="s">
        <v>21</v>
      </c>
      <c r="N6" s="5">
        <v>10</v>
      </c>
    </row>
    <row r="7" spans="1:14" x14ac:dyDescent="0.3">
      <c r="A7" s="142" t="s">
        <v>40</v>
      </c>
      <c r="B7" s="4">
        <v>2.2000000000000002</v>
      </c>
      <c r="C7" s="51" t="s">
        <v>34</v>
      </c>
      <c r="D7" s="1" t="s">
        <v>33</v>
      </c>
      <c r="E7" s="4">
        <v>4.7</v>
      </c>
      <c r="F7" s="51" t="s">
        <v>35</v>
      </c>
      <c r="G7" s="1" t="s">
        <v>33</v>
      </c>
      <c r="H7" s="4">
        <v>5.5</v>
      </c>
      <c r="I7" s="51" t="s">
        <v>36</v>
      </c>
      <c r="J7" s="1" t="s">
        <v>33</v>
      </c>
      <c r="K7" s="4">
        <v>3.8</v>
      </c>
      <c r="L7" s="51" t="s">
        <v>37</v>
      </c>
      <c r="M7" s="1" t="s">
        <v>21</v>
      </c>
      <c r="N7" s="5">
        <v>1.1000000000000001</v>
      </c>
    </row>
    <row r="8" spans="1:14" x14ac:dyDescent="0.3">
      <c r="A8" s="142" t="s">
        <v>41</v>
      </c>
      <c r="B8" s="4">
        <v>8.8000000000000007</v>
      </c>
      <c r="C8" s="51" t="s">
        <v>34</v>
      </c>
      <c r="D8" s="1" t="s">
        <v>33</v>
      </c>
      <c r="E8" s="4">
        <v>-2.4</v>
      </c>
      <c r="F8" s="51" t="s">
        <v>35</v>
      </c>
      <c r="G8" s="1" t="s">
        <v>33</v>
      </c>
      <c r="H8" s="4">
        <v>-1.9</v>
      </c>
      <c r="I8" s="51" t="s">
        <v>36</v>
      </c>
      <c r="J8" s="1" t="s">
        <v>33</v>
      </c>
      <c r="K8" s="4">
        <v>7.7</v>
      </c>
      <c r="L8" s="51" t="s">
        <v>37</v>
      </c>
      <c r="M8" s="1" t="s">
        <v>21</v>
      </c>
      <c r="N8" s="5">
        <v>0.5</v>
      </c>
    </row>
    <row r="10" spans="1:14" x14ac:dyDescent="0.3">
      <c r="B10" s="8" t="s">
        <v>137</v>
      </c>
    </row>
    <row r="11" spans="1:14" x14ac:dyDescent="0.3">
      <c r="A11" s="3"/>
      <c r="B11" s="143" t="s">
        <v>157</v>
      </c>
      <c r="C11" s="143" t="s">
        <v>161</v>
      </c>
      <c r="D11" s="143" t="s">
        <v>158</v>
      </c>
      <c r="E11" s="143" t="s">
        <v>159</v>
      </c>
      <c r="F11" s="143" t="s">
        <v>160</v>
      </c>
      <c r="G11" s="1"/>
      <c r="H11" s="1"/>
      <c r="I11" s="1"/>
    </row>
    <row r="12" spans="1:14" x14ac:dyDescent="0.3">
      <c r="A12" s="143" t="s">
        <v>162</v>
      </c>
      <c r="B12" s="4">
        <f>B5</f>
        <v>3.4</v>
      </c>
      <c r="C12" s="4">
        <f>E5</f>
        <v>6.7</v>
      </c>
      <c r="D12" s="4">
        <f>H5</f>
        <v>-1.2</v>
      </c>
      <c r="E12" s="4">
        <f>K5</f>
        <v>4.5</v>
      </c>
      <c r="F12" s="5">
        <f>N5</f>
        <v>9</v>
      </c>
      <c r="G12" s="1"/>
      <c r="H12" s="1"/>
      <c r="I12" s="1"/>
    </row>
    <row r="13" spans="1:14" x14ac:dyDescent="0.3">
      <c r="A13" s="143" t="s">
        <v>163</v>
      </c>
      <c r="B13" s="4">
        <f t="shared" ref="B13:B15" si="0">B6</f>
        <v>7.2</v>
      </c>
      <c r="C13" s="4">
        <f t="shared" ref="C13:C15" si="1">E6</f>
        <v>-1.5</v>
      </c>
      <c r="D13" s="4">
        <f t="shared" ref="D13:D15" si="2">H6</f>
        <v>3.9</v>
      </c>
      <c r="E13" s="4">
        <f t="shared" ref="E13:E15" si="3">K6</f>
        <v>1.7</v>
      </c>
      <c r="F13" s="5">
        <f t="shared" ref="F13:F15" si="4">N6</f>
        <v>10</v>
      </c>
      <c r="G13" s="1"/>
      <c r="H13" s="1"/>
      <c r="I13" s="1"/>
    </row>
    <row r="14" spans="1:14" x14ac:dyDescent="0.3">
      <c r="A14" s="143" t="s">
        <v>164</v>
      </c>
      <c r="B14" s="4">
        <f t="shared" si="0"/>
        <v>2.2000000000000002</v>
      </c>
      <c r="C14" s="4">
        <f t="shared" si="1"/>
        <v>4.7</v>
      </c>
      <c r="D14" s="4">
        <f t="shared" si="2"/>
        <v>5.5</v>
      </c>
      <c r="E14" s="4">
        <f t="shared" si="3"/>
        <v>3.8</v>
      </c>
      <c r="F14" s="5">
        <f t="shared" si="4"/>
        <v>1.1000000000000001</v>
      </c>
      <c r="G14" s="1"/>
      <c r="H14" s="1"/>
      <c r="I14" s="1"/>
    </row>
    <row r="15" spans="1:14" x14ac:dyDescent="0.3">
      <c r="A15" s="143" t="s">
        <v>165</v>
      </c>
      <c r="B15" s="4">
        <f t="shared" si="0"/>
        <v>8.8000000000000007</v>
      </c>
      <c r="C15" s="4">
        <f t="shared" si="1"/>
        <v>-2.4</v>
      </c>
      <c r="D15" s="4">
        <f t="shared" si="2"/>
        <v>-1.9</v>
      </c>
      <c r="E15" s="4">
        <f t="shared" si="3"/>
        <v>7.7</v>
      </c>
      <c r="F15" s="5">
        <f t="shared" si="4"/>
        <v>0.5</v>
      </c>
      <c r="G15" s="1"/>
      <c r="H15" s="1"/>
      <c r="I15" s="1"/>
    </row>
    <row r="16" spans="1:14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9" t="s">
        <v>28</v>
      </c>
      <c r="C17" s="1"/>
      <c r="D17" s="1"/>
      <c r="E17" s="1"/>
      <c r="F17" s="1"/>
      <c r="G17" s="10" t="s">
        <v>29</v>
      </c>
      <c r="H17" s="1"/>
      <c r="I17" s="10" t="s">
        <v>30</v>
      </c>
    </row>
    <row r="18" spans="1:9" x14ac:dyDescent="0.3">
      <c r="A18" s="1"/>
      <c r="B18" s="4">
        <f t="shared" ref="B18:E21" si="5">B12</f>
        <v>3.4</v>
      </c>
      <c r="C18" s="4">
        <f t="shared" si="5"/>
        <v>6.7</v>
      </c>
      <c r="D18" s="4">
        <f t="shared" si="5"/>
        <v>-1.2</v>
      </c>
      <c r="E18" s="4">
        <f t="shared" si="5"/>
        <v>4.5</v>
      </c>
      <c r="F18" s="1"/>
      <c r="G18" s="80" t="s">
        <v>17</v>
      </c>
      <c r="H18" s="1"/>
      <c r="I18" s="5">
        <f>F12</f>
        <v>9</v>
      </c>
    </row>
    <row r="19" spans="1:9" x14ac:dyDescent="0.3">
      <c r="A19" s="1"/>
      <c r="B19" s="4">
        <f t="shared" si="5"/>
        <v>7.2</v>
      </c>
      <c r="C19" s="4">
        <f t="shared" si="5"/>
        <v>-1.5</v>
      </c>
      <c r="D19" s="4">
        <f t="shared" si="5"/>
        <v>3.9</v>
      </c>
      <c r="E19" s="4">
        <f t="shared" si="5"/>
        <v>1.7</v>
      </c>
      <c r="F19" s="1" t="s">
        <v>16</v>
      </c>
      <c r="G19" s="80" t="s">
        <v>18</v>
      </c>
      <c r="H19" s="1" t="s">
        <v>21</v>
      </c>
      <c r="I19" s="5">
        <f>F13</f>
        <v>10</v>
      </c>
    </row>
    <row r="20" spans="1:9" x14ac:dyDescent="0.3">
      <c r="A20" s="1"/>
      <c r="B20" s="4">
        <f t="shared" si="5"/>
        <v>2.2000000000000002</v>
      </c>
      <c r="C20" s="4">
        <f t="shared" si="5"/>
        <v>4.7</v>
      </c>
      <c r="D20" s="4">
        <f t="shared" si="5"/>
        <v>5.5</v>
      </c>
      <c r="E20" s="4">
        <f t="shared" si="5"/>
        <v>3.8</v>
      </c>
      <c r="F20" s="1"/>
      <c r="G20" s="80" t="s">
        <v>19</v>
      </c>
      <c r="H20" s="1"/>
      <c r="I20" s="5">
        <f>F14</f>
        <v>1.1000000000000001</v>
      </c>
    </row>
    <row r="21" spans="1:9" x14ac:dyDescent="0.3">
      <c r="A21" s="1"/>
      <c r="B21" s="4">
        <f t="shared" si="5"/>
        <v>8.8000000000000007</v>
      </c>
      <c r="C21" s="4">
        <f t="shared" si="5"/>
        <v>-2.4</v>
      </c>
      <c r="D21" s="4">
        <f t="shared" si="5"/>
        <v>-1.9</v>
      </c>
      <c r="E21" s="4">
        <f t="shared" si="5"/>
        <v>7.7</v>
      </c>
      <c r="F21" s="1"/>
      <c r="G21" s="80" t="s">
        <v>20</v>
      </c>
      <c r="H21" s="1"/>
      <c r="I21" s="5">
        <f>F15</f>
        <v>0.5</v>
      </c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206" t="s">
        <v>24</v>
      </c>
      <c r="F23" s="1"/>
      <c r="G23" s="207" t="s">
        <v>25</v>
      </c>
      <c r="H23" s="1"/>
      <c r="I23" s="208" t="s">
        <v>26</v>
      </c>
    </row>
    <row r="24" spans="1:9" ht="15" thickBot="1" x14ac:dyDescent="0.35">
      <c r="A24" s="1"/>
      <c r="B24" s="1"/>
      <c r="C24" s="1"/>
      <c r="D24" s="1"/>
      <c r="E24" s="206"/>
      <c r="F24" s="1"/>
      <c r="G24" s="207"/>
      <c r="H24" s="1"/>
      <c r="I24" s="208"/>
    </row>
    <row r="25" spans="1:9" x14ac:dyDescent="0.3">
      <c r="A25" s="1"/>
      <c r="B25" s="1"/>
      <c r="C25" s="1"/>
      <c r="D25" s="37"/>
      <c r="E25" s="38" t="s">
        <v>22</v>
      </c>
      <c r="F25" s="39" t="s">
        <v>16</v>
      </c>
      <c r="G25" s="39" t="s">
        <v>23</v>
      </c>
      <c r="H25" s="39" t="s">
        <v>21</v>
      </c>
      <c r="I25" s="40" t="s">
        <v>18</v>
      </c>
    </row>
    <row r="26" spans="1:9" x14ac:dyDescent="0.3">
      <c r="A26" s="1"/>
      <c r="B26" s="1"/>
      <c r="C26" s="1"/>
      <c r="D26" s="37"/>
      <c r="E26" s="41"/>
      <c r="F26" s="35"/>
      <c r="G26" s="36" t="s">
        <v>27</v>
      </c>
      <c r="H26" s="35"/>
      <c r="I26" s="42"/>
    </row>
    <row r="27" spans="1:9" ht="18" thickBot="1" x14ac:dyDescent="0.35">
      <c r="A27" s="1"/>
      <c r="B27" s="1"/>
      <c r="C27" s="1"/>
      <c r="D27" s="37"/>
      <c r="E27" s="43"/>
      <c r="F27" s="44"/>
      <c r="G27" s="45" t="s">
        <v>113</v>
      </c>
      <c r="H27" s="46"/>
      <c r="I27" s="47"/>
    </row>
    <row r="28" spans="1:9" x14ac:dyDescent="0.3">
      <c r="A28" s="1"/>
      <c r="B28" s="3"/>
      <c r="C28" s="1"/>
      <c r="D28" s="1"/>
      <c r="E28" s="1"/>
      <c r="F28" s="1"/>
      <c r="G28" s="1"/>
      <c r="H28" s="1"/>
      <c r="I28" s="1"/>
    </row>
    <row r="29" spans="1:9" x14ac:dyDescent="0.3">
      <c r="A29" s="1"/>
      <c r="B29" s="25" t="s">
        <v>31</v>
      </c>
      <c r="C29" s="28"/>
      <c r="D29" s="28"/>
      <c r="E29" s="28"/>
      <c r="F29" s="1"/>
      <c r="G29" s="10" t="s">
        <v>30</v>
      </c>
      <c r="H29" s="1"/>
      <c r="I29" s="10" t="s">
        <v>29</v>
      </c>
    </row>
    <row r="30" spans="1:9" x14ac:dyDescent="0.3">
      <c r="A30" s="1"/>
      <c r="B30" s="144">
        <f t="array" ref="B30:E33">MINVERSE(B18:E21)</f>
        <v>0.10674538167127441</v>
      </c>
      <c r="C30" s="145">
        <v>0.17763065489356683</v>
      </c>
      <c r="D30" s="145">
        <v>-0.11769903708708601</v>
      </c>
      <c r="E30" s="146">
        <v>-4.3515583105048286E-2</v>
      </c>
      <c r="F30" s="1"/>
      <c r="G30" s="7">
        <f>I18</f>
        <v>9</v>
      </c>
      <c r="H30" s="1"/>
      <c r="I30" s="50">
        <f>B30*G$30+C30*G$31+D30*G$32+E30*G$33</f>
        <v>2.5857882516288195</v>
      </c>
    </row>
    <row r="31" spans="1:9" x14ac:dyDescent="0.3">
      <c r="A31" s="1"/>
      <c r="B31" s="144">
        <v>0.14530209111577896</v>
      </c>
      <c r="C31" s="145">
        <v>3.8473083727643929E-2</v>
      </c>
      <c r="D31" s="145">
        <v>-2.3791735362347181E-2</v>
      </c>
      <c r="E31" s="146">
        <v>-8.1669488049491021E-2</v>
      </c>
      <c r="F31" s="1" t="s">
        <v>16</v>
      </c>
      <c r="G31" s="7">
        <f>I19</f>
        <v>10</v>
      </c>
      <c r="H31" s="1" t="s">
        <v>21</v>
      </c>
      <c r="I31" s="50">
        <f>B31*G$30+C31*G$31+D31*G$32+E31*G$33</f>
        <v>1.6254440043951226</v>
      </c>
    </row>
    <row r="32" spans="1:9" x14ac:dyDescent="0.3">
      <c r="A32" s="1"/>
      <c r="B32" s="144">
        <v>-9.728341639862656E-2</v>
      </c>
      <c r="C32" s="145">
        <v>2.3959862458025137E-2</v>
      </c>
      <c r="D32" s="145">
        <v>0.13790537456790464</v>
      </c>
      <c r="E32" s="146">
        <v>-1.6493092953618282E-2</v>
      </c>
      <c r="F32" s="1"/>
      <c r="G32" s="7">
        <f>I20</f>
        <v>1.1000000000000001</v>
      </c>
      <c r="H32" s="1"/>
      <c r="I32" s="50">
        <f>B32*G$30+C32*G$31+D32*G$32+E32*G$33</f>
        <v>-0.49250275745950167</v>
      </c>
    </row>
    <row r="33" spans="1:9" x14ac:dyDescent="0.3">
      <c r="A33" s="1"/>
      <c r="B33" s="144">
        <v>-0.10071075729697868</v>
      </c>
      <c r="C33" s="145">
        <v>-0.18510267836971364</v>
      </c>
      <c r="D33" s="145">
        <v>0.16112617833451201</v>
      </c>
      <c r="E33" s="146">
        <v>0.15007707576542489</v>
      </c>
      <c r="F33" s="1"/>
      <c r="G33" s="7">
        <f>I21</f>
        <v>0.5</v>
      </c>
      <c r="H33" s="1"/>
      <c r="I33" s="50">
        <f>B33*G$30+C33*G$31+D33*G$32+E33*G$33</f>
        <v>-2.5051462653192691</v>
      </c>
    </row>
    <row r="34" spans="1:9" x14ac:dyDescent="0.3">
      <c r="I34" s="73" t="s">
        <v>154</v>
      </c>
    </row>
    <row r="35" spans="1:9" x14ac:dyDescent="0.3">
      <c r="B35" s="160" t="s">
        <v>42</v>
      </c>
      <c r="C35" s="62"/>
      <c r="D35" s="63"/>
      <c r="E35" s="63"/>
      <c r="F35" s="63"/>
      <c r="G35" s="63"/>
      <c r="H35" s="81" t="s">
        <v>97</v>
      </c>
      <c r="I35" s="74">
        <f>I30</f>
        <v>2.5857882516288195</v>
      </c>
    </row>
    <row r="36" spans="1:9" x14ac:dyDescent="0.3">
      <c r="B36" s="65">
        <v>1</v>
      </c>
      <c r="C36" s="66" t="s">
        <v>153</v>
      </c>
      <c r="D36" s="67"/>
      <c r="E36" s="67"/>
      <c r="F36" s="67"/>
      <c r="G36" s="67"/>
      <c r="H36" s="82" t="s">
        <v>98</v>
      </c>
      <c r="I36" s="75">
        <f>I31</f>
        <v>1.6254440043951226</v>
      </c>
    </row>
    <row r="37" spans="1:9" x14ac:dyDescent="0.3">
      <c r="B37" s="65">
        <v>2</v>
      </c>
      <c r="C37" s="66" t="s">
        <v>170</v>
      </c>
      <c r="D37" s="67"/>
      <c r="E37" s="67"/>
      <c r="F37" s="67"/>
      <c r="G37" s="67"/>
      <c r="H37" s="82" t="s">
        <v>99</v>
      </c>
      <c r="I37" s="75">
        <f>I32</f>
        <v>-0.49250275745950167</v>
      </c>
    </row>
    <row r="38" spans="1:9" x14ac:dyDescent="0.3">
      <c r="B38" s="69">
        <v>3</v>
      </c>
      <c r="C38" s="70" t="s">
        <v>171</v>
      </c>
      <c r="D38" s="71"/>
      <c r="E38" s="71"/>
      <c r="F38" s="71"/>
      <c r="G38" s="71"/>
      <c r="H38" s="83" t="s">
        <v>100</v>
      </c>
      <c r="I38" s="76">
        <f>I33</f>
        <v>-2.5051462653192691</v>
      </c>
    </row>
    <row r="39" spans="1:9" x14ac:dyDescent="0.3">
      <c r="B39" s="141"/>
      <c r="C39" s="141"/>
      <c r="D39" s="139"/>
      <c r="E39" s="139"/>
      <c r="F39" s="139"/>
      <c r="G39" s="139"/>
      <c r="H39" s="153"/>
      <c r="I39" s="154"/>
    </row>
    <row r="40" spans="1:9" x14ac:dyDescent="0.3">
      <c r="A40" s="107"/>
      <c r="B40" s="159" t="s">
        <v>167</v>
      </c>
      <c r="C40" s="155"/>
      <c r="D40" s="156"/>
      <c r="E40" s="156"/>
      <c r="F40" s="156"/>
      <c r="G40" s="156"/>
      <c r="H40" s="157"/>
      <c r="I40" s="158"/>
    </row>
    <row r="42" spans="1:9" x14ac:dyDescent="0.3">
      <c r="B42" s="25" t="s">
        <v>31</v>
      </c>
      <c r="C42" s="28"/>
      <c r="D42" s="28"/>
      <c r="E42" s="28"/>
      <c r="F42" s="1"/>
      <c r="G42" s="10" t="s">
        <v>30</v>
      </c>
      <c r="H42" s="1"/>
      <c r="I42" s="10" t="s">
        <v>29</v>
      </c>
    </row>
    <row r="43" spans="1:9" x14ac:dyDescent="0.3">
      <c r="B43" s="144">
        <f t="array" ref="B43:E46">MINVERSE(B18:E21)</f>
        <v>0.10674538167127441</v>
      </c>
      <c r="C43" s="145">
        <v>0.17763065489356683</v>
      </c>
      <c r="D43" s="145">
        <v>-0.11769903708708601</v>
      </c>
      <c r="E43" s="146">
        <v>-4.3515583105048286E-2</v>
      </c>
      <c r="F43" s="1"/>
      <c r="G43" s="7">
        <v>9</v>
      </c>
      <c r="H43" s="1"/>
      <c r="I43" s="50">
        <f t="array" ref="I43:I46">MMULT(B43:E46,G43:G46)</f>
        <v>2.5857882516288195</v>
      </c>
    </row>
    <row r="44" spans="1:9" x14ac:dyDescent="0.3">
      <c r="B44" s="144">
        <v>0.14530209111577896</v>
      </c>
      <c r="C44" s="145">
        <v>3.8473083727643929E-2</v>
      </c>
      <c r="D44" s="145">
        <v>-2.3791735362347181E-2</v>
      </c>
      <c r="E44" s="146">
        <v>-8.1669488049491021E-2</v>
      </c>
      <c r="F44" s="1" t="s">
        <v>16</v>
      </c>
      <c r="G44" s="7">
        <v>10</v>
      </c>
      <c r="H44" s="1" t="s">
        <v>21</v>
      </c>
      <c r="I44" s="50">
        <v>1.6254440043951226</v>
      </c>
    </row>
    <row r="45" spans="1:9" x14ac:dyDescent="0.3">
      <c r="B45" s="144">
        <v>-9.728341639862656E-2</v>
      </c>
      <c r="C45" s="145">
        <v>2.3959862458025137E-2</v>
      </c>
      <c r="D45" s="145">
        <v>0.13790537456790464</v>
      </c>
      <c r="E45" s="146">
        <v>-1.6493092953618282E-2</v>
      </c>
      <c r="F45" s="1"/>
      <c r="G45" s="7">
        <v>1.1000000000000001</v>
      </c>
      <c r="H45" s="1"/>
      <c r="I45" s="50">
        <v>-0.49250275745950167</v>
      </c>
    </row>
    <row r="46" spans="1:9" x14ac:dyDescent="0.3">
      <c r="B46" s="144">
        <v>-0.10071075729697868</v>
      </c>
      <c r="C46" s="145">
        <v>-0.18510267836971364</v>
      </c>
      <c r="D46" s="145">
        <v>0.16112617833451201</v>
      </c>
      <c r="E46" s="146">
        <v>0.15007707576542489</v>
      </c>
      <c r="F46" s="1"/>
      <c r="G46" s="7">
        <v>0.5</v>
      </c>
      <c r="H46" s="1"/>
      <c r="I46" s="50">
        <v>-2.5051462653192691</v>
      </c>
    </row>
    <row r="47" spans="1:9" x14ac:dyDescent="0.3">
      <c r="I47" s="73" t="s">
        <v>154</v>
      </c>
    </row>
    <row r="48" spans="1:9" x14ac:dyDescent="0.3">
      <c r="A48" s="139"/>
      <c r="B48" s="160" t="s">
        <v>42</v>
      </c>
      <c r="C48" s="63"/>
      <c r="D48" s="63"/>
      <c r="E48" s="63"/>
      <c r="F48" s="63"/>
      <c r="G48" s="64"/>
      <c r="H48" s="136" t="s">
        <v>97</v>
      </c>
      <c r="I48" s="74">
        <f>I43</f>
        <v>2.5857882516288195</v>
      </c>
    </row>
    <row r="49" spans="1:9" x14ac:dyDescent="0.3">
      <c r="A49" s="139"/>
      <c r="B49" s="65">
        <v>1</v>
      </c>
      <c r="C49" s="66" t="s">
        <v>168</v>
      </c>
      <c r="D49" s="67"/>
      <c r="E49" s="67"/>
      <c r="F49" s="67"/>
      <c r="G49" s="68"/>
      <c r="H49" s="137" t="s">
        <v>98</v>
      </c>
      <c r="I49" s="75">
        <f>I44</f>
        <v>1.6254440043951226</v>
      </c>
    </row>
    <row r="50" spans="1:9" x14ac:dyDescent="0.3">
      <c r="A50" s="139"/>
      <c r="B50" s="65">
        <v>2</v>
      </c>
      <c r="C50" s="66" t="s">
        <v>174</v>
      </c>
      <c r="D50" s="67"/>
      <c r="E50" s="67"/>
      <c r="F50" s="67"/>
      <c r="G50" s="68"/>
      <c r="H50" s="137" t="s">
        <v>99</v>
      </c>
      <c r="I50" s="75">
        <f>I45</f>
        <v>-0.49250275745950167</v>
      </c>
    </row>
    <row r="51" spans="1:9" x14ac:dyDescent="0.3">
      <c r="A51" s="139"/>
      <c r="B51" s="65">
        <v>3</v>
      </c>
      <c r="C51" s="66" t="s">
        <v>169</v>
      </c>
      <c r="D51" s="67"/>
      <c r="E51" s="67"/>
      <c r="F51" s="67"/>
      <c r="G51" s="68"/>
      <c r="H51" s="138" t="s">
        <v>100</v>
      </c>
      <c r="I51" s="76">
        <f>I46</f>
        <v>-2.5051462653192691</v>
      </c>
    </row>
    <row r="52" spans="1:9" x14ac:dyDescent="0.3">
      <c r="A52" s="139"/>
      <c r="B52" s="161" t="s">
        <v>175</v>
      </c>
      <c r="C52" s="67"/>
      <c r="D52" s="67"/>
      <c r="E52" s="67"/>
      <c r="F52" s="67"/>
      <c r="G52" s="68"/>
    </row>
    <row r="53" spans="1:9" x14ac:dyDescent="0.3">
      <c r="A53" s="139"/>
      <c r="B53" s="65">
        <v>4</v>
      </c>
      <c r="C53" s="66" t="s">
        <v>172</v>
      </c>
      <c r="D53" s="67"/>
      <c r="E53" s="67"/>
      <c r="F53" s="67"/>
      <c r="G53" s="68"/>
    </row>
    <row r="54" spans="1:9" x14ac:dyDescent="0.3">
      <c r="A54" s="139"/>
      <c r="B54" s="65">
        <v>5</v>
      </c>
      <c r="C54" s="66" t="s">
        <v>173</v>
      </c>
      <c r="D54" s="67"/>
      <c r="E54" s="67"/>
      <c r="F54" s="67"/>
      <c r="G54" s="68"/>
    </row>
    <row r="55" spans="1:9" x14ac:dyDescent="0.3">
      <c r="A55" s="139"/>
      <c r="B55" s="69">
        <v>6</v>
      </c>
      <c r="C55" s="70" t="s">
        <v>169</v>
      </c>
      <c r="D55" s="71"/>
      <c r="E55" s="71"/>
      <c r="F55" s="71"/>
      <c r="G55" s="72"/>
    </row>
  </sheetData>
  <mergeCells count="3">
    <mergeCell ref="E23:E24"/>
    <mergeCell ref="G23:G24"/>
    <mergeCell ref="I23:I2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&amp;Lprof. dr. sc. Damir Magdić&amp;C&amp;F&amp;R&amp;D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zoomScaleNormal="100" workbookViewId="0">
      <selection activeCell="O25" sqref="O25"/>
    </sheetView>
  </sheetViews>
  <sheetFormatPr defaultRowHeight="14.4" x14ac:dyDescent="0.3"/>
  <cols>
    <col min="1" max="1" width="10.6640625" customWidth="1"/>
    <col min="2" max="3" width="10.44140625" customWidth="1"/>
    <col min="4" max="4" width="9.44140625" customWidth="1"/>
    <col min="5" max="5" width="10.33203125" customWidth="1"/>
    <col min="6" max="6" width="13.33203125" customWidth="1"/>
    <col min="7" max="7" width="10.44140625" customWidth="1"/>
    <col min="8" max="8" width="9" customWidth="1"/>
    <col min="9" max="9" width="12.109375" customWidth="1"/>
    <col min="10" max="10" width="10.88671875" customWidth="1"/>
    <col min="11" max="11" width="12.88671875" customWidth="1"/>
    <col min="12" max="13" width="9.6640625" customWidth="1"/>
  </cols>
  <sheetData>
    <row r="1" spans="1:9" ht="43.2" x14ac:dyDescent="0.3">
      <c r="A1" s="166"/>
      <c r="B1" s="165" t="s">
        <v>106</v>
      </c>
      <c r="C1" s="165" t="s">
        <v>107</v>
      </c>
      <c r="D1" s="165" t="s">
        <v>108</v>
      </c>
      <c r="E1" s="165" t="s">
        <v>109</v>
      </c>
      <c r="F1" s="165" t="s">
        <v>110</v>
      </c>
      <c r="G1" s="165" t="s">
        <v>111</v>
      </c>
      <c r="H1" s="165" t="s">
        <v>112</v>
      </c>
      <c r="I1" s="170" t="s">
        <v>194</v>
      </c>
    </row>
    <row r="2" spans="1:9" x14ac:dyDescent="0.3">
      <c r="A2" s="167" t="s">
        <v>101</v>
      </c>
      <c r="B2" s="37">
        <v>2</v>
      </c>
      <c r="C2" s="37">
        <v>3</v>
      </c>
      <c r="D2" s="37">
        <v>4</v>
      </c>
      <c r="E2" s="37">
        <v>5</v>
      </c>
      <c r="F2" s="37">
        <v>6</v>
      </c>
      <c r="G2" s="37">
        <v>7</v>
      </c>
      <c r="H2" s="37">
        <v>8</v>
      </c>
      <c r="I2" s="162">
        <f>SQRT(B2*B2+C2*C2+D2*D2+E2*E2+F2*F2+2*G2*G2+3*H2*H2)</f>
        <v>19.493588689617926</v>
      </c>
    </row>
    <row r="3" spans="1:9" x14ac:dyDescent="0.3">
      <c r="A3" s="167" t="s">
        <v>102</v>
      </c>
      <c r="B3" s="37">
        <v>3</v>
      </c>
      <c r="C3" s="37">
        <v>4</v>
      </c>
      <c r="D3" s="37">
        <v>5</v>
      </c>
      <c r="E3" s="37">
        <v>6</v>
      </c>
      <c r="F3" s="37">
        <v>7</v>
      </c>
      <c r="G3" s="37">
        <v>8</v>
      </c>
      <c r="H3" s="37">
        <v>9</v>
      </c>
      <c r="I3" s="162">
        <f>SQRT(B3*B3+C3*C3+D3*D3+E3*E3+F3*F3+2*G3*G3+3*H3*H3)</f>
        <v>22.494443758403985</v>
      </c>
    </row>
    <row r="4" spans="1:9" x14ac:dyDescent="0.3">
      <c r="A4" s="167" t="s">
        <v>103</v>
      </c>
      <c r="B4" s="37">
        <v>4</v>
      </c>
      <c r="C4" s="37">
        <v>5</v>
      </c>
      <c r="D4" s="37">
        <v>6</v>
      </c>
      <c r="E4" s="37">
        <v>7</v>
      </c>
      <c r="F4" s="37">
        <v>8</v>
      </c>
      <c r="G4" s="37">
        <v>9</v>
      </c>
      <c r="H4" s="37">
        <v>6</v>
      </c>
      <c r="I4" s="162">
        <f>SQRT(B4*B4+C4*C4+D4*D4+E4*E4+F4*F4+2*G4*G4+3*H4*H4)</f>
        <v>21.447610589527216</v>
      </c>
    </row>
    <row r="5" spans="1:9" x14ac:dyDescent="0.3">
      <c r="A5" s="167" t="s">
        <v>104</v>
      </c>
      <c r="B5" s="37">
        <v>1</v>
      </c>
      <c r="C5" s="37">
        <v>6</v>
      </c>
      <c r="D5" s="37">
        <v>11</v>
      </c>
      <c r="E5" s="37">
        <v>16</v>
      </c>
      <c r="F5" s="37">
        <v>21</v>
      </c>
      <c r="G5" s="37">
        <v>26</v>
      </c>
      <c r="H5" s="37">
        <v>5</v>
      </c>
      <c r="I5" s="162">
        <f>SQRT(B5*B5+C5*C5+D5*D5+E5*E5+F5*F5+2*G5*G5+3*H5*H5)</f>
        <v>47.770283649984748</v>
      </c>
    </row>
    <row r="6" spans="1:9" x14ac:dyDescent="0.3">
      <c r="A6" s="168" t="s">
        <v>105</v>
      </c>
      <c r="B6" s="164">
        <v>7</v>
      </c>
      <c r="C6" s="164">
        <v>1</v>
      </c>
      <c r="D6" s="164">
        <v>2</v>
      </c>
      <c r="E6" s="164">
        <v>3</v>
      </c>
      <c r="F6" s="164">
        <v>7</v>
      </c>
      <c r="G6" s="164">
        <v>5</v>
      </c>
      <c r="H6" s="164">
        <v>3</v>
      </c>
      <c r="I6" s="171">
        <f>SQRT(B6*B6+C6*C6+D6*D6+E6*E6+F6*F6+2*G6*G6+3*H6*H6)</f>
        <v>13.74772708486752</v>
      </c>
    </row>
    <row r="7" spans="1:9" ht="20.399999999999999" x14ac:dyDescent="0.3">
      <c r="A7" s="180" t="s">
        <v>114</v>
      </c>
      <c r="B7" s="181" t="s">
        <v>115</v>
      </c>
      <c r="C7" s="181" t="s">
        <v>116</v>
      </c>
      <c r="D7" s="181" t="s">
        <v>117</v>
      </c>
      <c r="E7" s="181" t="s">
        <v>118</v>
      </c>
      <c r="F7" s="181" t="s">
        <v>121</v>
      </c>
      <c r="G7" s="181" t="s">
        <v>119</v>
      </c>
      <c r="H7" s="181" t="s">
        <v>120</v>
      </c>
    </row>
    <row r="20" spans="1:13" ht="15" customHeight="1" x14ac:dyDescent="0.3">
      <c r="A20" s="221" t="s">
        <v>197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3"/>
    </row>
    <row r="21" spans="1:13" x14ac:dyDescent="0.3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6"/>
    </row>
    <row r="22" spans="1:13" x14ac:dyDescent="0.3">
      <c r="A22" s="227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</row>
    <row r="24" spans="1:13" ht="79.5" customHeight="1" x14ac:dyDescent="0.3">
      <c r="A24" s="166"/>
      <c r="B24" s="169" t="s">
        <v>181</v>
      </c>
      <c r="C24" s="169" t="s">
        <v>182</v>
      </c>
      <c r="D24" s="169" t="s">
        <v>191</v>
      </c>
      <c r="E24" s="169" t="s">
        <v>183</v>
      </c>
      <c r="F24" s="169" t="s">
        <v>185</v>
      </c>
      <c r="G24" s="169" t="s">
        <v>184</v>
      </c>
      <c r="H24" s="169" t="s">
        <v>187</v>
      </c>
      <c r="I24" s="169" t="s">
        <v>186</v>
      </c>
      <c r="J24" s="169" t="s">
        <v>188</v>
      </c>
      <c r="K24" s="169" t="s">
        <v>192</v>
      </c>
      <c r="L24" s="172" t="s">
        <v>193</v>
      </c>
      <c r="M24" s="176" t="s">
        <v>190</v>
      </c>
    </row>
    <row r="25" spans="1:13" x14ac:dyDescent="0.3">
      <c r="A25" s="167" t="s">
        <v>176</v>
      </c>
      <c r="B25" s="37">
        <v>2</v>
      </c>
      <c r="C25" s="37">
        <v>3</v>
      </c>
      <c r="D25" s="37">
        <v>5</v>
      </c>
      <c r="E25" s="37">
        <v>4</v>
      </c>
      <c r="F25" s="37">
        <v>4</v>
      </c>
      <c r="G25" s="37">
        <v>4</v>
      </c>
      <c r="H25" s="37">
        <v>4</v>
      </c>
      <c r="I25" s="37">
        <v>4</v>
      </c>
      <c r="J25" s="37"/>
      <c r="K25" s="37">
        <v>5</v>
      </c>
      <c r="L25" s="173">
        <f>SQRT(B25*B25+C25*C25+E25*E25+F25*F25+G25*G25+2*H25*H25+3*I25*I25+2*J25*J25+2*K25*K25)</f>
        <v>13.820274961085254</v>
      </c>
      <c r="M25" s="177">
        <f>AVERAGE(B25:K25)</f>
        <v>3.8888888888888888</v>
      </c>
    </row>
    <row r="26" spans="1:13" x14ac:dyDescent="0.3">
      <c r="A26" s="167" t="s">
        <v>177</v>
      </c>
      <c r="B26" s="37">
        <v>5</v>
      </c>
      <c r="C26" s="37">
        <v>2</v>
      </c>
      <c r="D26" s="37">
        <v>5</v>
      </c>
      <c r="E26" s="37">
        <v>2</v>
      </c>
      <c r="F26" s="37">
        <v>5</v>
      </c>
      <c r="G26" s="37">
        <v>4</v>
      </c>
      <c r="H26" s="37">
        <v>5</v>
      </c>
      <c r="I26" s="37">
        <v>4</v>
      </c>
      <c r="J26" s="37">
        <v>5</v>
      </c>
      <c r="K26" s="37"/>
      <c r="L26" s="174">
        <f>SQRT(B26*B26+C26*C26+E26*E26+F26*F26+G26*G26+2*H26*H26+3*I26*I26+2*J26*J26+2*K26*K26)</f>
        <v>14.89966442575134</v>
      </c>
      <c r="M26" s="163">
        <f>AVERAGE(B26:K26)</f>
        <v>4.1111111111111107</v>
      </c>
    </row>
    <row r="27" spans="1:13" x14ac:dyDescent="0.3">
      <c r="A27" s="167" t="s">
        <v>178</v>
      </c>
      <c r="B27" s="37">
        <v>5</v>
      </c>
      <c r="C27" s="37">
        <v>4</v>
      </c>
      <c r="D27" s="37">
        <v>5</v>
      </c>
      <c r="E27" s="37">
        <v>3</v>
      </c>
      <c r="F27" s="37">
        <v>3</v>
      </c>
      <c r="G27" s="37">
        <v>4</v>
      </c>
      <c r="H27" s="37">
        <v>4</v>
      </c>
      <c r="I27" s="37">
        <v>4</v>
      </c>
      <c r="J27" s="37">
        <v>5</v>
      </c>
      <c r="K27" s="37"/>
      <c r="L27" s="179">
        <f>SQRT(B27*B27+C27*C27+E27*E27+F27*F27+G27*G27+2*H27*H27+3*I27*I27+2*J27*J27+2*K27*K27)</f>
        <v>14.317821063276353</v>
      </c>
      <c r="M27" s="163">
        <f t="shared" ref="M27:M28" si="0">AVERAGE(B27:K27)</f>
        <v>4.1111111111111107</v>
      </c>
    </row>
    <row r="28" spans="1:13" x14ac:dyDescent="0.3">
      <c r="A28" s="167" t="s">
        <v>179</v>
      </c>
      <c r="B28" s="37">
        <v>5</v>
      </c>
      <c r="C28" s="37">
        <v>4</v>
      </c>
      <c r="D28" s="37">
        <v>5</v>
      </c>
      <c r="E28" s="37">
        <v>4</v>
      </c>
      <c r="F28" s="37">
        <v>4</v>
      </c>
      <c r="G28" s="37">
        <v>4</v>
      </c>
      <c r="H28" s="37">
        <v>3</v>
      </c>
      <c r="I28" s="37">
        <v>3</v>
      </c>
      <c r="J28" s="37"/>
      <c r="K28" s="37">
        <v>5</v>
      </c>
      <c r="L28" s="179">
        <f>SQRT(B28*B28+C28*C28+E28*E28+F28*F28+G28*G28+2*H28*H28+3*I28*I28+2*J28*J28+2*K28*K28)</f>
        <v>13.564659966250536</v>
      </c>
      <c r="M28" s="163">
        <f t="shared" si="0"/>
        <v>4.1111111111111107</v>
      </c>
    </row>
    <row r="29" spans="1:13" x14ac:dyDescent="0.3">
      <c r="A29" s="168" t="s">
        <v>180</v>
      </c>
      <c r="B29" s="164">
        <v>4</v>
      </c>
      <c r="C29" s="164">
        <v>3</v>
      </c>
      <c r="D29" s="164">
        <v>5</v>
      </c>
      <c r="E29" s="164">
        <v>2</v>
      </c>
      <c r="F29" s="164">
        <v>4</v>
      </c>
      <c r="G29" s="164">
        <v>3</v>
      </c>
      <c r="H29" s="164">
        <v>3</v>
      </c>
      <c r="I29" s="164">
        <v>4</v>
      </c>
      <c r="J29" s="164"/>
      <c r="K29" s="164">
        <v>5</v>
      </c>
      <c r="L29" s="175">
        <f>SQRT(B29*B29+C29*C29+E29*E29+F29*F29+G29*G29+2*H29*H29+3*I29*I29+2*J29*J29+2*K29*K29)</f>
        <v>13.038404810405298</v>
      </c>
      <c r="M29" s="178">
        <f>AVERAGE(B29:K29)</f>
        <v>3.6666666666666665</v>
      </c>
    </row>
    <row r="30" spans="1:13" ht="20.399999999999999" x14ac:dyDescent="0.3">
      <c r="A30" s="180" t="s">
        <v>114</v>
      </c>
      <c r="B30" s="181" t="s">
        <v>189</v>
      </c>
      <c r="C30" s="181" t="s">
        <v>189</v>
      </c>
      <c r="D30" s="181" t="s">
        <v>189</v>
      </c>
      <c r="E30" s="181" t="s">
        <v>189</v>
      </c>
      <c r="F30" s="181" t="s">
        <v>189</v>
      </c>
      <c r="G30" s="181" t="s">
        <v>189</v>
      </c>
      <c r="H30" s="181" t="s">
        <v>189</v>
      </c>
      <c r="I30" s="181" t="s">
        <v>189</v>
      </c>
      <c r="J30" s="181" t="s">
        <v>189</v>
      </c>
      <c r="K30" s="181" t="s">
        <v>189</v>
      </c>
    </row>
    <row r="31" spans="1:13" x14ac:dyDescent="0.3">
      <c r="A31" s="212" t="s">
        <v>196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4"/>
    </row>
    <row r="32" spans="1:13" ht="15" customHeight="1" x14ac:dyDescent="0.3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7"/>
    </row>
    <row r="33" spans="1:13" x14ac:dyDescent="0.3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7"/>
    </row>
    <row r="34" spans="1:13" x14ac:dyDescent="0.3">
      <c r="A34" s="218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20"/>
    </row>
    <row r="36" spans="1:13" x14ac:dyDescent="0.3">
      <c r="A36" s="209" t="s">
        <v>195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1"/>
    </row>
  </sheetData>
  <sortState xmlns:xlrd2="http://schemas.microsoft.com/office/spreadsheetml/2017/richdata2" ref="A2:I6">
    <sortCondition ref="A2:A6"/>
  </sortState>
  <mergeCells count="3">
    <mergeCell ref="A36:M36"/>
    <mergeCell ref="A31:M34"/>
    <mergeCell ref="A20:M2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&amp;Lprof. dr. sc. Damir Magdić&amp;C&amp;F&amp;R&amp;D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8"/>
  <sheetViews>
    <sheetView zoomScaleNormal="100" workbookViewId="0">
      <selection activeCell="N2" sqref="N2:R11"/>
    </sheetView>
  </sheetViews>
  <sheetFormatPr defaultRowHeight="14.4" x14ac:dyDescent="0.3"/>
  <cols>
    <col min="6" max="6" width="9.109375" customWidth="1"/>
  </cols>
  <sheetData>
    <row r="1" spans="1:18" ht="15" thickBot="1" x14ac:dyDescent="0.35">
      <c r="A1" s="17" t="s">
        <v>67</v>
      </c>
      <c r="B1" s="5"/>
      <c r="C1" s="5"/>
      <c r="D1" s="5"/>
      <c r="E1" s="5"/>
      <c r="F1" s="5"/>
      <c r="G1" s="22"/>
      <c r="H1" s="22"/>
      <c r="I1" s="22"/>
      <c r="J1" s="22"/>
      <c r="K1" s="1"/>
      <c r="L1" s="2"/>
      <c r="M1" s="1"/>
    </row>
    <row r="2" spans="1:18" x14ac:dyDescent="0.3">
      <c r="A2" s="18"/>
      <c r="B2" s="5"/>
      <c r="C2" s="5"/>
      <c r="D2" s="5"/>
      <c r="E2" s="5"/>
      <c r="F2" s="18"/>
      <c r="G2" s="112"/>
      <c r="H2" s="113"/>
      <c r="I2" s="113"/>
      <c r="J2" s="113"/>
      <c r="K2" s="113"/>
      <c r="L2" s="113"/>
      <c r="M2" s="114"/>
      <c r="N2" s="230" t="s">
        <v>166</v>
      </c>
      <c r="O2" s="231"/>
      <c r="P2" s="231"/>
      <c r="Q2" s="231"/>
      <c r="R2" s="231"/>
    </row>
    <row r="3" spans="1:18" x14ac:dyDescent="0.3">
      <c r="A3" s="12" t="s">
        <v>45</v>
      </c>
      <c r="B3" s="1"/>
      <c r="C3" s="1"/>
      <c r="D3" s="1"/>
      <c r="E3" s="1"/>
      <c r="F3" s="1"/>
      <c r="G3" s="115"/>
      <c r="H3" s="108" t="s">
        <v>45</v>
      </c>
      <c r="I3" s="37"/>
      <c r="J3" s="37"/>
      <c r="K3" s="37"/>
      <c r="L3" s="37"/>
      <c r="M3" s="116"/>
      <c r="N3" s="232"/>
      <c r="O3" s="231"/>
      <c r="P3" s="231"/>
      <c r="Q3" s="231"/>
      <c r="R3" s="231"/>
    </row>
    <row r="4" spans="1:18" x14ac:dyDescent="0.3">
      <c r="A4" s="13" t="s">
        <v>0</v>
      </c>
      <c r="B4" s="16">
        <v>1</v>
      </c>
      <c r="C4" s="14" t="s">
        <v>1</v>
      </c>
      <c r="D4" s="16">
        <v>2</v>
      </c>
      <c r="E4" s="14" t="s">
        <v>2</v>
      </c>
      <c r="F4" s="16">
        <v>3</v>
      </c>
      <c r="G4" s="115"/>
      <c r="H4" s="100">
        <f>B4</f>
        <v>1</v>
      </c>
      <c r="I4" s="101">
        <f>D4</f>
        <v>2</v>
      </c>
      <c r="J4" s="102">
        <f>F4</f>
        <v>3</v>
      </c>
      <c r="K4" s="37"/>
      <c r="L4" s="37"/>
      <c r="M4" s="116"/>
      <c r="N4" s="232"/>
      <c r="O4" s="231"/>
      <c r="P4" s="231"/>
      <c r="Q4" s="231"/>
      <c r="R4" s="231"/>
    </row>
    <row r="5" spans="1:18" x14ac:dyDescent="0.3">
      <c r="A5" s="13" t="s">
        <v>4</v>
      </c>
      <c r="B5" s="16">
        <v>6</v>
      </c>
      <c r="C5" s="14" t="s">
        <v>5</v>
      </c>
      <c r="D5" s="16">
        <v>5</v>
      </c>
      <c r="E5" s="14" t="s">
        <v>6</v>
      </c>
      <c r="F5" s="16">
        <v>4</v>
      </c>
      <c r="G5" s="115"/>
      <c r="H5" s="100">
        <f>B5</f>
        <v>6</v>
      </c>
      <c r="I5" s="101">
        <f>D5</f>
        <v>5</v>
      </c>
      <c r="J5" s="102">
        <f>F5</f>
        <v>4</v>
      </c>
      <c r="K5" s="37"/>
      <c r="L5" s="37"/>
      <c r="M5" s="116"/>
      <c r="N5" s="232"/>
      <c r="O5" s="231"/>
      <c r="P5" s="231"/>
      <c r="Q5" s="231"/>
      <c r="R5" s="231"/>
    </row>
    <row r="6" spans="1:18" x14ac:dyDescent="0.3">
      <c r="A6" s="2"/>
      <c r="B6" s="1"/>
      <c r="C6" s="1"/>
      <c r="D6" s="1"/>
      <c r="E6" s="1"/>
      <c r="F6" s="1"/>
      <c r="G6" s="115"/>
      <c r="H6" s="37"/>
      <c r="I6" s="37"/>
      <c r="J6" s="37"/>
      <c r="K6" s="37"/>
      <c r="L6" s="37"/>
      <c r="M6" s="116"/>
      <c r="N6" s="232"/>
      <c r="O6" s="231"/>
      <c r="P6" s="231"/>
      <c r="Q6" s="231"/>
      <c r="R6" s="231"/>
    </row>
    <row r="7" spans="1:18" x14ac:dyDescent="0.3">
      <c r="A7" s="12" t="s">
        <v>43</v>
      </c>
      <c r="B7" s="1"/>
      <c r="C7" s="1"/>
      <c r="D7" s="1"/>
      <c r="E7" s="1"/>
      <c r="F7" s="1"/>
      <c r="G7" s="117"/>
      <c r="H7" s="108" t="s">
        <v>43</v>
      </c>
      <c r="I7" s="37"/>
      <c r="J7" s="37"/>
      <c r="K7" s="37"/>
      <c r="L7" s="109"/>
      <c r="M7" s="116"/>
      <c r="N7" s="232"/>
      <c r="O7" s="231"/>
      <c r="P7" s="231"/>
      <c r="Q7" s="231"/>
      <c r="R7" s="231"/>
    </row>
    <row r="8" spans="1:18" x14ac:dyDescent="0.3">
      <c r="A8" s="13" t="s">
        <v>59</v>
      </c>
      <c r="B8" s="16">
        <v>7</v>
      </c>
      <c r="C8" s="14" t="s">
        <v>60</v>
      </c>
      <c r="D8" s="16">
        <v>8</v>
      </c>
      <c r="E8" s="14" t="s">
        <v>61</v>
      </c>
      <c r="F8" s="16">
        <v>9</v>
      </c>
      <c r="G8" s="115"/>
      <c r="H8" s="100">
        <f>B8</f>
        <v>7</v>
      </c>
      <c r="I8" s="101">
        <f>D8</f>
        <v>8</v>
      </c>
      <c r="J8" s="102">
        <f>F8</f>
        <v>9</v>
      </c>
      <c r="K8" s="37"/>
      <c r="L8" s="37"/>
      <c r="M8" s="116"/>
      <c r="N8" s="232"/>
      <c r="O8" s="231"/>
      <c r="P8" s="231"/>
      <c r="Q8" s="231"/>
      <c r="R8" s="231"/>
    </row>
    <row r="9" spans="1:18" x14ac:dyDescent="0.3">
      <c r="A9" s="13" t="s">
        <v>62</v>
      </c>
      <c r="B9" s="16">
        <v>12</v>
      </c>
      <c r="C9" s="14" t="s">
        <v>63</v>
      </c>
      <c r="D9" s="16">
        <v>11</v>
      </c>
      <c r="E9" s="14" t="s">
        <v>64</v>
      </c>
      <c r="F9" s="16">
        <v>10</v>
      </c>
      <c r="G9" s="115"/>
      <c r="H9" s="100">
        <f>B9</f>
        <v>12</v>
      </c>
      <c r="I9" s="101">
        <f>D9</f>
        <v>11</v>
      </c>
      <c r="J9" s="102">
        <f>F9</f>
        <v>10</v>
      </c>
      <c r="K9" s="37"/>
      <c r="L9" s="37"/>
      <c r="M9" s="116"/>
      <c r="N9" s="232"/>
      <c r="O9" s="231"/>
      <c r="P9" s="231"/>
      <c r="Q9" s="231"/>
      <c r="R9" s="231"/>
    </row>
    <row r="10" spans="1:18" x14ac:dyDescent="0.3">
      <c r="A10" s="2"/>
      <c r="B10" s="1"/>
      <c r="C10" s="1"/>
      <c r="D10" s="1"/>
      <c r="E10" s="1"/>
      <c r="F10" s="1"/>
      <c r="G10" s="117"/>
      <c r="H10" s="37"/>
      <c r="I10" s="37"/>
      <c r="J10" s="37"/>
      <c r="K10" s="37"/>
      <c r="L10" s="37"/>
      <c r="M10" s="116"/>
      <c r="N10" s="232"/>
      <c r="O10" s="231"/>
      <c r="P10" s="231"/>
      <c r="Q10" s="231"/>
      <c r="R10" s="231"/>
    </row>
    <row r="11" spans="1:18" ht="15" thickBot="1" x14ac:dyDescent="0.35">
      <c r="A11" s="29" t="s">
        <v>93</v>
      </c>
      <c r="B11" s="1"/>
      <c r="C11" s="1"/>
      <c r="D11" s="1"/>
      <c r="E11" s="1"/>
      <c r="F11" s="1"/>
      <c r="G11" s="117"/>
      <c r="H11" s="110" t="s">
        <v>93</v>
      </c>
      <c r="I11" s="37"/>
      <c r="J11" s="37"/>
      <c r="K11" s="37"/>
      <c r="L11" s="109"/>
      <c r="M11" s="116"/>
      <c r="N11" s="233"/>
      <c r="O11" s="234"/>
      <c r="P11" s="234"/>
      <c r="Q11" s="234"/>
      <c r="R11" s="234"/>
    </row>
    <row r="12" spans="1:18" x14ac:dyDescent="0.3">
      <c r="A12" s="13" t="s">
        <v>54</v>
      </c>
      <c r="B12" s="48">
        <f>B4+B8</f>
        <v>8</v>
      </c>
      <c r="C12" s="13" t="s">
        <v>55</v>
      </c>
      <c r="D12" s="48">
        <f>D4+D8</f>
        <v>10</v>
      </c>
      <c r="E12" s="13" t="s">
        <v>56</v>
      </c>
      <c r="F12" s="48">
        <f>F4+F8</f>
        <v>12</v>
      </c>
      <c r="G12" s="115"/>
      <c r="H12" s="103"/>
      <c r="I12" s="104"/>
      <c r="J12" s="105"/>
      <c r="K12" s="37"/>
      <c r="L12" s="37"/>
      <c r="M12" s="37"/>
      <c r="N12" s="121"/>
      <c r="O12" s="122"/>
      <c r="P12" s="122"/>
      <c r="Q12" s="122"/>
      <c r="R12" s="123"/>
    </row>
    <row r="13" spans="1:18" x14ac:dyDescent="0.3">
      <c r="A13" s="13" t="s">
        <v>71</v>
      </c>
      <c r="B13" s="48">
        <f>B5+B9</f>
        <v>18</v>
      </c>
      <c r="C13" s="13" t="s">
        <v>57</v>
      </c>
      <c r="D13" s="48">
        <f>D5+D9</f>
        <v>16</v>
      </c>
      <c r="E13" s="13" t="s">
        <v>58</v>
      </c>
      <c r="F13" s="48">
        <f>F5+F9</f>
        <v>14</v>
      </c>
      <c r="G13" s="115"/>
      <c r="H13" s="103"/>
      <c r="I13" s="104"/>
      <c r="J13" s="105"/>
      <c r="K13" s="37"/>
      <c r="L13" s="37"/>
      <c r="M13" s="37"/>
      <c r="N13" s="124"/>
      <c r="O13" s="108" t="s">
        <v>45</v>
      </c>
      <c r="P13" s="37"/>
      <c r="Q13" s="37"/>
      <c r="R13" s="125"/>
    </row>
    <row r="14" spans="1:18" ht="15" thickBot="1" x14ac:dyDescent="0.35">
      <c r="A14" s="2"/>
      <c r="B14" s="1"/>
      <c r="C14" s="1"/>
      <c r="D14" s="1"/>
      <c r="E14" s="1"/>
      <c r="F14" s="1"/>
      <c r="G14" s="118"/>
      <c r="H14" s="119"/>
      <c r="I14" s="120"/>
      <c r="J14" s="119"/>
      <c r="K14" s="119"/>
      <c r="L14" s="119"/>
      <c r="M14" s="119"/>
      <c r="N14" s="124"/>
      <c r="O14" s="100">
        <f>B18</f>
        <v>5</v>
      </c>
      <c r="P14" s="101">
        <f>D18</f>
        <v>4</v>
      </c>
      <c r="Q14" s="102">
        <f>F18</f>
        <v>3</v>
      </c>
      <c r="R14" s="125"/>
    </row>
    <row r="15" spans="1:18" x14ac:dyDescent="0.3">
      <c r="A15" s="17" t="s">
        <v>66</v>
      </c>
      <c r="B15" s="5"/>
      <c r="C15" s="5"/>
      <c r="D15" s="5"/>
      <c r="E15" s="5"/>
      <c r="F15" s="5"/>
      <c r="G15" s="18"/>
      <c r="H15" s="5"/>
      <c r="I15" s="5"/>
      <c r="J15" s="5"/>
      <c r="K15" s="5"/>
      <c r="L15" s="18"/>
      <c r="M15" s="5"/>
      <c r="N15" s="124"/>
      <c r="O15" s="100">
        <f>B19</f>
        <v>4</v>
      </c>
      <c r="P15" s="101">
        <f>D19</f>
        <v>3</v>
      </c>
      <c r="Q15" s="102">
        <f>F19</f>
        <v>6</v>
      </c>
      <c r="R15" s="125"/>
    </row>
    <row r="16" spans="1:18" x14ac:dyDescent="0.3">
      <c r="A16" s="1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24"/>
      <c r="O16" s="37"/>
      <c r="P16" s="37"/>
      <c r="Q16" s="37"/>
      <c r="R16" s="125"/>
    </row>
    <row r="17" spans="1:18" x14ac:dyDescent="0.3">
      <c r="A17" s="12" t="s">
        <v>72</v>
      </c>
      <c r="B17" s="2"/>
      <c r="C17" s="1"/>
      <c r="D17" s="1"/>
      <c r="E17" s="1"/>
      <c r="F17" s="1"/>
      <c r="G17" s="1"/>
      <c r="H17" s="12" t="s">
        <v>73</v>
      </c>
      <c r="I17" s="1"/>
      <c r="J17" s="1"/>
      <c r="K17" s="1"/>
      <c r="L17" s="1"/>
      <c r="M17" s="1"/>
      <c r="N17" s="124"/>
      <c r="O17" s="108" t="s">
        <v>43</v>
      </c>
      <c r="P17" s="37"/>
      <c r="Q17" s="37"/>
      <c r="R17" s="125"/>
    </row>
    <row r="18" spans="1:18" x14ac:dyDescent="0.3">
      <c r="A18" s="13" t="s">
        <v>59</v>
      </c>
      <c r="B18" s="16">
        <v>5</v>
      </c>
      <c r="C18" s="14" t="s">
        <v>60</v>
      </c>
      <c r="D18" s="16">
        <v>4</v>
      </c>
      <c r="E18" s="14" t="s">
        <v>61</v>
      </c>
      <c r="F18" s="16">
        <v>3</v>
      </c>
      <c r="G18" s="1"/>
      <c r="H18" s="13" t="s">
        <v>59</v>
      </c>
      <c r="I18" s="16">
        <v>2</v>
      </c>
      <c r="J18" s="14" t="s">
        <v>60</v>
      </c>
      <c r="K18" s="16">
        <v>4</v>
      </c>
      <c r="L18" s="14" t="s">
        <v>61</v>
      </c>
      <c r="M18" s="16">
        <v>8</v>
      </c>
      <c r="N18" s="124"/>
      <c r="O18" s="100">
        <f>I18</f>
        <v>2</v>
      </c>
      <c r="P18" s="101">
        <f>K18</f>
        <v>4</v>
      </c>
      <c r="Q18" s="102">
        <f>M18</f>
        <v>8</v>
      </c>
      <c r="R18" s="125"/>
    </row>
    <row r="19" spans="1:18" x14ac:dyDescent="0.3">
      <c r="A19" s="13" t="s">
        <v>62</v>
      </c>
      <c r="B19" s="16">
        <v>4</v>
      </c>
      <c r="C19" s="14" t="s">
        <v>63</v>
      </c>
      <c r="D19" s="16">
        <v>3</v>
      </c>
      <c r="E19" s="14" t="s">
        <v>64</v>
      </c>
      <c r="F19" s="16">
        <v>6</v>
      </c>
      <c r="G19" s="1"/>
      <c r="H19" s="13" t="s">
        <v>62</v>
      </c>
      <c r="I19" s="16">
        <v>4</v>
      </c>
      <c r="J19" s="14" t="s">
        <v>63</v>
      </c>
      <c r="K19" s="16">
        <v>7</v>
      </c>
      <c r="L19" s="14" t="s">
        <v>64</v>
      </c>
      <c r="M19" s="16">
        <v>5</v>
      </c>
      <c r="N19" s="124"/>
      <c r="O19" s="100">
        <f>I19</f>
        <v>4</v>
      </c>
      <c r="P19" s="101">
        <f>K19</f>
        <v>7</v>
      </c>
      <c r="Q19" s="102">
        <f>M19</f>
        <v>5</v>
      </c>
      <c r="R19" s="125"/>
    </row>
    <row r="20" spans="1:18" x14ac:dyDescent="0.3">
      <c r="A20" s="2"/>
      <c r="B20" s="1"/>
      <c r="C20" s="1"/>
      <c r="D20" s="1"/>
      <c r="E20" s="1"/>
      <c r="F20" s="1"/>
      <c r="G20" s="1"/>
      <c r="H20" s="19"/>
      <c r="I20" s="20">
        <v>3</v>
      </c>
      <c r="J20" s="21"/>
      <c r="K20" s="20">
        <v>5</v>
      </c>
      <c r="L20" s="21"/>
      <c r="M20" s="20">
        <v>3</v>
      </c>
      <c r="N20" s="124"/>
      <c r="O20" s="100">
        <f>I20</f>
        <v>3</v>
      </c>
      <c r="P20" s="101">
        <f>K20</f>
        <v>5</v>
      </c>
      <c r="Q20" s="102">
        <f>M20</f>
        <v>3</v>
      </c>
      <c r="R20" s="125"/>
    </row>
    <row r="21" spans="1:18" x14ac:dyDescent="0.3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24"/>
      <c r="O21" s="60"/>
      <c r="P21" s="60"/>
      <c r="Q21" s="60"/>
      <c r="R21" s="125"/>
    </row>
    <row r="22" spans="1:18" x14ac:dyDescent="0.3">
      <c r="A22" s="2"/>
      <c r="B22" s="1"/>
      <c r="C22" s="1"/>
      <c r="D22" s="1"/>
      <c r="E22" s="1"/>
      <c r="F22" s="1"/>
      <c r="G22" s="1"/>
      <c r="H22" s="12" t="s">
        <v>92</v>
      </c>
      <c r="I22" s="1"/>
      <c r="J22" s="1"/>
      <c r="K22" s="1"/>
      <c r="L22" s="1"/>
      <c r="M22" s="1"/>
      <c r="N22" s="124"/>
      <c r="O22" s="108" t="s">
        <v>92</v>
      </c>
      <c r="P22" s="37"/>
      <c r="Q22" s="37"/>
      <c r="R22" s="125"/>
    </row>
    <row r="23" spans="1:18" x14ac:dyDescent="0.3">
      <c r="A23" s="2"/>
      <c r="B23" s="1"/>
      <c r="C23" s="1"/>
      <c r="D23" s="1"/>
      <c r="E23" s="1"/>
      <c r="F23" s="1"/>
      <c r="G23" s="1"/>
      <c r="H23" s="13" t="s">
        <v>54</v>
      </c>
      <c r="I23" s="48">
        <f>B18*I18+D18*I19+F18*I20</f>
        <v>35</v>
      </c>
      <c r="J23" s="14" t="s">
        <v>55</v>
      </c>
      <c r="K23" s="48">
        <f>B18*K18+D18*K19+F18*K20</f>
        <v>63</v>
      </c>
      <c r="L23" s="14" t="s">
        <v>122</v>
      </c>
      <c r="M23" s="48">
        <f>B18*M18+D18*M19+F18*M20</f>
        <v>69</v>
      </c>
      <c r="N23" s="124"/>
      <c r="O23" s="103"/>
      <c r="P23" s="104"/>
      <c r="Q23" s="105"/>
      <c r="R23" s="125"/>
    </row>
    <row r="24" spans="1:18" x14ac:dyDescent="0.3">
      <c r="A24" s="2"/>
      <c r="B24" s="1"/>
      <c r="C24" s="1"/>
      <c r="D24" s="1"/>
      <c r="E24" s="1"/>
      <c r="F24" s="1"/>
      <c r="G24" s="1"/>
      <c r="H24" s="13" t="s">
        <v>123</v>
      </c>
      <c r="I24" s="48">
        <f>B19*I18+D19*I19+F19*I20</f>
        <v>38</v>
      </c>
      <c r="J24" s="14" t="s">
        <v>57</v>
      </c>
      <c r="K24" s="48">
        <f>B19*K18+D19*K19+F19*K20</f>
        <v>67</v>
      </c>
      <c r="L24" s="14" t="s">
        <v>124</v>
      </c>
      <c r="M24" s="48">
        <f>B19*M18+D19*M19+F19*M20</f>
        <v>65</v>
      </c>
      <c r="N24" s="124"/>
      <c r="O24" s="103"/>
      <c r="P24" s="104"/>
      <c r="Q24" s="105"/>
      <c r="R24" s="125"/>
    </row>
    <row r="25" spans="1:18" ht="15" thickBot="1" x14ac:dyDescent="0.3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1"/>
      <c r="N25" s="124"/>
      <c r="O25" s="60"/>
      <c r="P25" s="60"/>
      <c r="Q25" s="60"/>
      <c r="R25" s="125"/>
    </row>
    <row r="26" spans="1:18" x14ac:dyDescent="0.3">
      <c r="A26" s="17" t="s">
        <v>75</v>
      </c>
      <c r="B26" s="5"/>
      <c r="C26" s="5"/>
      <c r="D26" s="5"/>
      <c r="E26" s="5"/>
      <c r="F26" s="5"/>
      <c r="G26" s="5"/>
      <c r="H26" s="5"/>
      <c r="I26" s="5"/>
      <c r="L26" s="129"/>
      <c r="M26" s="113"/>
      <c r="N26" s="113"/>
      <c r="O26" s="113"/>
      <c r="P26" s="122"/>
      <c r="Q26" s="122"/>
      <c r="R26" s="123"/>
    </row>
    <row r="27" spans="1:18" x14ac:dyDescent="0.3">
      <c r="A27" s="17"/>
      <c r="B27" s="5"/>
      <c r="C27" s="5"/>
      <c r="D27" s="5"/>
      <c r="E27" s="5"/>
      <c r="F27" s="5"/>
      <c r="G27" s="5"/>
      <c r="H27" s="5"/>
      <c r="I27" s="5"/>
      <c r="L27" s="130"/>
      <c r="M27" s="108" t="s">
        <v>155</v>
      </c>
      <c r="N27" s="37"/>
      <c r="O27" s="37"/>
      <c r="P27" s="60"/>
      <c r="Q27" s="108" t="s">
        <v>156</v>
      </c>
      <c r="R27" s="125"/>
    </row>
    <row r="28" spans="1:18" x14ac:dyDescent="0.3">
      <c r="A28" s="14" t="s">
        <v>77</v>
      </c>
      <c r="B28" s="16">
        <v>3</v>
      </c>
      <c r="C28" s="14" t="s">
        <v>78</v>
      </c>
      <c r="D28" s="16">
        <v>5</v>
      </c>
      <c r="E28" s="14" t="s">
        <v>79</v>
      </c>
      <c r="F28" s="16">
        <v>7</v>
      </c>
      <c r="G28" s="1"/>
      <c r="H28" s="1" t="s">
        <v>80</v>
      </c>
      <c r="I28" s="16">
        <v>3</v>
      </c>
      <c r="L28" s="115"/>
      <c r="M28" s="100">
        <f>B28</f>
        <v>3</v>
      </c>
      <c r="N28" s="101">
        <f>D28</f>
        <v>5</v>
      </c>
      <c r="O28" s="102">
        <f>F28</f>
        <v>7</v>
      </c>
      <c r="P28" s="60"/>
      <c r="Q28" s="106">
        <f>I28</f>
        <v>3</v>
      </c>
      <c r="R28" s="125"/>
    </row>
    <row r="29" spans="1:18" x14ac:dyDescent="0.3">
      <c r="A29" s="1"/>
      <c r="B29" s="1"/>
      <c r="C29" s="1"/>
      <c r="D29" s="1"/>
      <c r="E29" s="1"/>
      <c r="F29" s="1"/>
      <c r="G29" s="1"/>
      <c r="H29" s="1" t="s">
        <v>81</v>
      </c>
      <c r="I29" s="16">
        <v>2</v>
      </c>
      <c r="L29" s="115"/>
      <c r="M29" s="37"/>
      <c r="N29" s="109"/>
      <c r="O29" s="37"/>
      <c r="P29" s="60"/>
      <c r="Q29" s="106">
        <f>I29</f>
        <v>2</v>
      </c>
      <c r="R29" s="125"/>
    </row>
    <row r="30" spans="1:18" x14ac:dyDescent="0.3">
      <c r="A30" s="1"/>
      <c r="B30" s="1"/>
      <c r="C30" s="1"/>
      <c r="D30" s="1"/>
      <c r="E30" s="1"/>
      <c r="F30" s="1"/>
      <c r="G30" s="1"/>
      <c r="H30" s="1" t="s">
        <v>82</v>
      </c>
      <c r="I30" s="16">
        <v>1</v>
      </c>
      <c r="L30" s="115"/>
      <c r="M30" s="60"/>
      <c r="N30" s="37"/>
      <c r="O30" s="37"/>
      <c r="P30" s="60"/>
      <c r="Q30" s="106">
        <f>I30</f>
        <v>1</v>
      </c>
      <c r="R30" s="125"/>
    </row>
    <row r="31" spans="1:18" x14ac:dyDescent="0.3">
      <c r="A31" s="2"/>
      <c r="B31" s="1"/>
      <c r="C31" s="1"/>
      <c r="D31" s="1"/>
      <c r="E31" s="1"/>
      <c r="F31" s="1"/>
      <c r="G31" s="1"/>
      <c r="H31" s="1"/>
      <c r="I31" s="2"/>
      <c r="L31" s="115"/>
      <c r="M31" s="37"/>
      <c r="N31" s="37"/>
      <c r="O31" s="37"/>
      <c r="P31" s="60"/>
      <c r="Q31" s="60"/>
      <c r="R31" s="125"/>
    </row>
    <row r="32" spans="1:18" x14ac:dyDescent="0.3">
      <c r="A32" s="1"/>
      <c r="B32" s="1"/>
      <c r="C32" s="1"/>
      <c r="D32" s="1"/>
      <c r="E32" s="1"/>
      <c r="F32" s="1"/>
      <c r="G32" s="29" t="s">
        <v>91</v>
      </c>
      <c r="H32" s="6"/>
      <c r="I32" s="48">
        <f>B28*I28+D28*I29+F28*I30</f>
        <v>26</v>
      </c>
      <c r="L32" s="115"/>
      <c r="M32" s="37"/>
      <c r="N32" s="37"/>
      <c r="O32" s="110" t="s">
        <v>91</v>
      </c>
      <c r="P32" s="111"/>
      <c r="Q32" s="104"/>
      <c r="R32" s="125"/>
    </row>
    <row r="33" spans="1:20" ht="15" thickBot="1" x14ac:dyDescent="0.35">
      <c r="L33" s="126"/>
      <c r="M33" s="127"/>
      <c r="N33" s="127"/>
      <c r="O33" s="127"/>
      <c r="P33" s="127"/>
      <c r="Q33" s="127"/>
      <c r="R33" s="128"/>
    </row>
    <row r="34" spans="1:20" x14ac:dyDescent="0.3">
      <c r="A34" s="17" t="s">
        <v>139</v>
      </c>
      <c r="B34" s="5"/>
      <c r="C34" s="5"/>
      <c r="D34" s="5"/>
      <c r="E34" s="5"/>
      <c r="F34" s="5"/>
      <c r="G34" s="5"/>
      <c r="H34" s="5"/>
      <c r="I34" s="5"/>
      <c r="J34" s="5"/>
    </row>
    <row r="35" spans="1:20" x14ac:dyDescent="0.3">
      <c r="A35" s="23"/>
      <c r="B35" s="22"/>
      <c r="C35" s="22"/>
      <c r="D35" s="22"/>
      <c r="E35" s="22"/>
      <c r="F35" s="22"/>
      <c r="G35" s="22"/>
      <c r="H35" s="22"/>
      <c r="I35" s="22"/>
      <c r="J35" s="22"/>
    </row>
    <row r="36" spans="1:20" x14ac:dyDescent="0.3">
      <c r="B36" s="56">
        <v>1</v>
      </c>
      <c r="C36" s="5" t="s">
        <v>140</v>
      </c>
      <c r="D36" s="56">
        <v>2</v>
      </c>
      <c r="E36" s="5" t="s">
        <v>141</v>
      </c>
      <c r="F36" s="56">
        <v>2</v>
      </c>
      <c r="G36" s="5" t="s">
        <v>142</v>
      </c>
      <c r="H36" s="57">
        <v>2</v>
      </c>
      <c r="I36" s="52" t="s">
        <v>147</v>
      </c>
      <c r="J36" s="57">
        <v>8</v>
      </c>
    </row>
    <row r="37" spans="1:20" x14ac:dyDescent="0.3">
      <c r="B37" s="56">
        <v>2</v>
      </c>
      <c r="C37" s="5" t="s">
        <v>140</v>
      </c>
      <c r="D37" s="56">
        <v>2</v>
      </c>
      <c r="E37" s="5" t="s">
        <v>141</v>
      </c>
      <c r="F37" s="56">
        <v>2</v>
      </c>
      <c r="G37" s="5" t="s">
        <v>142</v>
      </c>
      <c r="H37" s="57">
        <v>1</v>
      </c>
      <c r="I37" s="52" t="s">
        <v>147</v>
      </c>
      <c r="J37" s="57">
        <v>7</v>
      </c>
    </row>
    <row r="38" spans="1:20" x14ac:dyDescent="0.3">
      <c r="B38" s="56">
        <v>2</v>
      </c>
      <c r="C38" s="5" t="s">
        <v>140</v>
      </c>
      <c r="D38" s="56">
        <v>1</v>
      </c>
      <c r="E38" s="5" t="s">
        <v>141</v>
      </c>
      <c r="F38" s="56">
        <v>2</v>
      </c>
      <c r="G38" s="5" t="s">
        <v>142</v>
      </c>
      <c r="H38" s="57">
        <v>2</v>
      </c>
      <c r="I38" s="52" t="s">
        <v>147</v>
      </c>
      <c r="J38" s="57">
        <v>7</v>
      </c>
    </row>
    <row r="39" spans="1:20" x14ac:dyDescent="0.3">
      <c r="B39" s="56">
        <v>3</v>
      </c>
      <c r="C39" s="5" t="s">
        <v>140</v>
      </c>
      <c r="D39" s="56">
        <v>2</v>
      </c>
      <c r="E39" s="5" t="s">
        <v>141</v>
      </c>
      <c r="F39" s="56">
        <v>4</v>
      </c>
      <c r="G39" s="5" t="s">
        <v>142</v>
      </c>
      <c r="H39" s="57">
        <v>1</v>
      </c>
      <c r="I39" s="52" t="s">
        <v>147</v>
      </c>
      <c r="J39" s="57">
        <v>8</v>
      </c>
    </row>
    <row r="40" spans="1:20" x14ac:dyDescent="0.3">
      <c r="B40" s="24"/>
      <c r="C40" s="22"/>
      <c r="D40" s="22"/>
      <c r="E40" s="22"/>
      <c r="F40" s="22"/>
      <c r="G40" s="22"/>
      <c r="H40" s="22"/>
      <c r="I40" s="22"/>
      <c r="J40" s="22"/>
    </row>
    <row r="41" spans="1:20" x14ac:dyDescent="0.3">
      <c r="A41" s="12" t="s">
        <v>138</v>
      </c>
      <c r="B41" s="1"/>
      <c r="C41" s="1"/>
      <c r="D41" s="1"/>
      <c r="E41" s="1"/>
      <c r="F41" s="1"/>
      <c r="G41" s="1"/>
      <c r="H41" s="1"/>
      <c r="I41" s="1"/>
      <c r="J41" s="1"/>
    </row>
    <row r="42" spans="1:20" x14ac:dyDescent="0.3">
      <c r="A42" s="13" t="s">
        <v>0</v>
      </c>
      <c r="B42" s="16">
        <f>B36</f>
        <v>1</v>
      </c>
      <c r="C42" s="14" t="s">
        <v>1</v>
      </c>
      <c r="D42" s="16">
        <f>D36</f>
        <v>2</v>
      </c>
      <c r="E42" s="14" t="s">
        <v>2</v>
      </c>
      <c r="F42" s="16">
        <f>F36</f>
        <v>2</v>
      </c>
      <c r="G42" s="14" t="s">
        <v>3</v>
      </c>
      <c r="H42" s="16">
        <f>H36</f>
        <v>2</v>
      </c>
      <c r="I42" s="49" t="s">
        <v>46</v>
      </c>
      <c r="J42" s="16">
        <f>J36</f>
        <v>8</v>
      </c>
    </row>
    <row r="43" spans="1:20" x14ac:dyDescent="0.3">
      <c r="A43" s="13" t="s">
        <v>4</v>
      </c>
      <c r="B43" s="16">
        <f>B37</f>
        <v>2</v>
      </c>
      <c r="C43" s="14" t="s">
        <v>5</v>
      </c>
      <c r="D43" s="16">
        <f>D37</f>
        <v>2</v>
      </c>
      <c r="E43" s="14" t="s">
        <v>6</v>
      </c>
      <c r="F43" s="16">
        <f>F37</f>
        <v>2</v>
      </c>
      <c r="G43" s="14" t="s">
        <v>7</v>
      </c>
      <c r="H43" s="16">
        <f>H37</f>
        <v>1</v>
      </c>
      <c r="I43" s="49" t="s">
        <v>47</v>
      </c>
      <c r="J43" s="16">
        <f>J37</f>
        <v>7</v>
      </c>
    </row>
    <row r="44" spans="1:20" x14ac:dyDescent="0.3">
      <c r="A44" s="13" t="s">
        <v>8</v>
      </c>
      <c r="B44" s="16">
        <f>B38</f>
        <v>2</v>
      </c>
      <c r="C44" s="14" t="s">
        <v>9</v>
      </c>
      <c r="D44" s="16">
        <f>D38</f>
        <v>1</v>
      </c>
      <c r="E44" s="14" t="s">
        <v>10</v>
      </c>
      <c r="F44" s="16">
        <f>F38</f>
        <v>2</v>
      </c>
      <c r="G44" s="14" t="s">
        <v>11</v>
      </c>
      <c r="H44" s="16">
        <f>H38</f>
        <v>2</v>
      </c>
      <c r="I44" s="49" t="s">
        <v>48</v>
      </c>
      <c r="J44" s="16">
        <f>J38</f>
        <v>7</v>
      </c>
    </row>
    <row r="45" spans="1:20" x14ac:dyDescent="0.3">
      <c r="A45" s="13" t="s">
        <v>12</v>
      </c>
      <c r="B45" s="16">
        <f>B39</f>
        <v>3</v>
      </c>
      <c r="C45" s="14" t="s">
        <v>13</v>
      </c>
      <c r="D45" s="16">
        <f>D39</f>
        <v>2</v>
      </c>
      <c r="E45" s="14" t="s">
        <v>14</v>
      </c>
      <c r="F45" s="16">
        <f>F39</f>
        <v>4</v>
      </c>
      <c r="G45" s="14" t="s">
        <v>15</v>
      </c>
      <c r="H45" s="16">
        <f>H39</f>
        <v>1</v>
      </c>
      <c r="I45" s="49" t="s">
        <v>49</v>
      </c>
      <c r="J45" s="16">
        <f>J39</f>
        <v>8</v>
      </c>
    </row>
    <row r="46" spans="1:20" ht="15" thickBot="1" x14ac:dyDescent="0.35">
      <c r="A46" s="2"/>
      <c r="B46" s="1"/>
      <c r="C46" s="1"/>
      <c r="D46" s="1"/>
      <c r="E46" s="1"/>
      <c r="F46" s="1"/>
      <c r="G46" s="1"/>
      <c r="H46" s="1"/>
      <c r="I46" s="1"/>
      <c r="J46" s="1"/>
    </row>
    <row r="47" spans="1:20" x14ac:dyDescent="0.3">
      <c r="A47" s="17" t="s">
        <v>149</v>
      </c>
      <c r="B47" s="5"/>
      <c r="C47" s="5"/>
      <c r="D47" s="5"/>
      <c r="E47" s="5"/>
      <c r="F47" s="5"/>
      <c r="G47" s="5"/>
      <c r="H47" s="5"/>
      <c r="I47" s="5"/>
      <c r="J47" s="5"/>
      <c r="K47" s="121"/>
      <c r="L47" s="122"/>
      <c r="M47" s="122"/>
      <c r="N47" s="122"/>
      <c r="O47" s="122"/>
      <c r="P47" s="122"/>
      <c r="Q47" s="122"/>
      <c r="R47" s="122"/>
      <c r="S47" s="122"/>
      <c r="T47" s="123"/>
    </row>
    <row r="48" spans="1:20" x14ac:dyDescent="0.3">
      <c r="B48" s="9" t="s">
        <v>28</v>
      </c>
      <c r="C48" s="1"/>
      <c r="D48" s="1"/>
      <c r="E48" s="1"/>
      <c r="F48" s="1"/>
      <c r="G48" s="10" t="s">
        <v>29</v>
      </c>
      <c r="H48" s="1"/>
      <c r="I48" s="10" t="s">
        <v>30</v>
      </c>
      <c r="J48" s="1"/>
      <c r="K48" s="124"/>
      <c r="L48" s="131" t="s">
        <v>28</v>
      </c>
      <c r="M48" s="37"/>
      <c r="N48" s="37"/>
      <c r="O48" s="37"/>
      <c r="P48" s="37"/>
      <c r="Q48" s="132" t="s">
        <v>29</v>
      </c>
      <c r="R48" s="37"/>
      <c r="S48" s="132" t="s">
        <v>30</v>
      </c>
      <c r="T48" s="125"/>
    </row>
    <row r="49" spans="2:20" x14ac:dyDescent="0.3">
      <c r="B49" s="95">
        <f>B42</f>
        <v>1</v>
      </c>
      <c r="C49" s="96">
        <f>D42</f>
        <v>2</v>
      </c>
      <c r="D49" s="96">
        <f>F42</f>
        <v>2</v>
      </c>
      <c r="E49" s="97">
        <f>H42</f>
        <v>2</v>
      </c>
      <c r="F49" s="1"/>
      <c r="G49" s="98" t="s">
        <v>23</v>
      </c>
      <c r="H49" s="1"/>
      <c r="I49" s="7">
        <f>J42</f>
        <v>8</v>
      </c>
      <c r="J49" s="1"/>
      <c r="K49" s="124"/>
      <c r="L49" s="95">
        <v>1</v>
      </c>
      <c r="M49" s="96">
        <v>2</v>
      </c>
      <c r="N49" s="96">
        <v>2</v>
      </c>
      <c r="O49" s="97">
        <v>2</v>
      </c>
      <c r="P49" s="37"/>
      <c r="Q49" s="98" t="s">
        <v>23</v>
      </c>
      <c r="R49" s="37"/>
      <c r="S49" s="7">
        <v>8</v>
      </c>
      <c r="T49" s="125"/>
    </row>
    <row r="50" spans="2:20" x14ac:dyDescent="0.3">
      <c r="B50" s="95">
        <f>B43</f>
        <v>2</v>
      </c>
      <c r="C50" s="96">
        <f>D43</f>
        <v>2</v>
      </c>
      <c r="D50" s="96">
        <f>F43</f>
        <v>2</v>
      </c>
      <c r="E50" s="97">
        <f>H43</f>
        <v>1</v>
      </c>
      <c r="F50" s="1" t="s">
        <v>16</v>
      </c>
      <c r="G50" s="98" t="s">
        <v>84</v>
      </c>
      <c r="H50" s="1" t="s">
        <v>21</v>
      </c>
      <c r="I50" s="7">
        <f>J43</f>
        <v>7</v>
      </c>
      <c r="J50" s="1"/>
      <c r="K50" s="124"/>
      <c r="L50" s="95">
        <v>2</v>
      </c>
      <c r="M50" s="96">
        <v>2</v>
      </c>
      <c r="N50" s="96">
        <v>2</v>
      </c>
      <c r="O50" s="97">
        <v>1</v>
      </c>
      <c r="P50" s="37" t="s">
        <v>16</v>
      </c>
      <c r="Q50" s="98" t="s">
        <v>84</v>
      </c>
      <c r="R50" s="37" t="s">
        <v>21</v>
      </c>
      <c r="S50" s="7">
        <v>7</v>
      </c>
      <c r="T50" s="125"/>
    </row>
    <row r="51" spans="2:20" x14ac:dyDescent="0.3">
      <c r="B51" s="95">
        <f>B44</f>
        <v>2</v>
      </c>
      <c r="C51" s="96">
        <f>D44</f>
        <v>1</v>
      </c>
      <c r="D51" s="96">
        <f>F44</f>
        <v>2</v>
      </c>
      <c r="E51" s="97">
        <f>H44</f>
        <v>2</v>
      </c>
      <c r="F51" s="1"/>
      <c r="G51" s="98" t="s">
        <v>85</v>
      </c>
      <c r="H51" s="1"/>
      <c r="I51" s="7">
        <f>J44</f>
        <v>7</v>
      </c>
      <c r="J51" s="1"/>
      <c r="K51" s="124"/>
      <c r="L51" s="95">
        <v>2</v>
      </c>
      <c r="M51" s="96">
        <v>1</v>
      </c>
      <c r="N51" s="96">
        <v>2</v>
      </c>
      <c r="O51" s="97">
        <v>2</v>
      </c>
      <c r="P51" s="37"/>
      <c r="Q51" s="98" t="s">
        <v>85</v>
      </c>
      <c r="R51" s="37"/>
      <c r="S51" s="7">
        <v>7</v>
      </c>
      <c r="T51" s="125"/>
    </row>
    <row r="52" spans="2:20" x14ac:dyDescent="0.3">
      <c r="B52" s="95">
        <f>B45</f>
        <v>3</v>
      </c>
      <c r="C52" s="96">
        <f>D45</f>
        <v>2</v>
      </c>
      <c r="D52" s="96">
        <f>F45</f>
        <v>4</v>
      </c>
      <c r="E52" s="97">
        <f>H45</f>
        <v>1</v>
      </c>
      <c r="F52" s="1"/>
      <c r="G52" s="98" t="s">
        <v>86</v>
      </c>
      <c r="H52" s="1"/>
      <c r="I52" s="7">
        <f>J45</f>
        <v>8</v>
      </c>
      <c r="J52" s="1"/>
      <c r="K52" s="124"/>
      <c r="L52" s="95">
        <v>3</v>
      </c>
      <c r="M52" s="96">
        <v>2</v>
      </c>
      <c r="N52" s="96">
        <v>4</v>
      </c>
      <c r="O52" s="97">
        <v>1</v>
      </c>
      <c r="P52" s="37"/>
      <c r="Q52" s="98" t="s">
        <v>86</v>
      </c>
      <c r="R52" s="37"/>
      <c r="S52" s="7">
        <v>8</v>
      </c>
      <c r="T52" s="125"/>
    </row>
    <row r="53" spans="2:20" x14ac:dyDescent="0.3">
      <c r="B53" s="2"/>
      <c r="C53" s="1"/>
      <c r="D53" s="1"/>
      <c r="E53" s="1"/>
      <c r="F53" s="1"/>
      <c r="G53" s="1"/>
      <c r="H53" s="1"/>
      <c r="I53" s="1"/>
      <c r="J53" s="1"/>
      <c r="K53" s="124"/>
      <c r="L53" s="109"/>
      <c r="M53" s="37"/>
      <c r="N53" s="37"/>
      <c r="O53" s="37"/>
      <c r="P53" s="37"/>
      <c r="Q53" s="37"/>
      <c r="R53" s="37"/>
      <c r="S53" s="37"/>
      <c r="T53" s="125"/>
    </row>
    <row r="54" spans="2:20" x14ac:dyDescent="0.3">
      <c r="B54" s="25" t="s">
        <v>31</v>
      </c>
      <c r="C54" s="22"/>
      <c r="D54" s="22"/>
      <c r="E54" s="22"/>
      <c r="F54" s="1"/>
      <c r="G54" s="10" t="s">
        <v>30</v>
      </c>
      <c r="H54" s="1"/>
      <c r="I54" s="10" t="s">
        <v>29</v>
      </c>
      <c r="J54" s="1"/>
      <c r="K54" s="124"/>
      <c r="L54" s="133" t="s">
        <v>31</v>
      </c>
      <c r="M54" s="134"/>
      <c r="N54" s="134"/>
      <c r="O54" s="134"/>
      <c r="P54" s="37"/>
      <c r="Q54" s="132" t="s">
        <v>30</v>
      </c>
      <c r="R54" s="37"/>
      <c r="S54" s="132" t="s">
        <v>29</v>
      </c>
      <c r="T54" s="125"/>
    </row>
    <row r="55" spans="2:20" x14ac:dyDescent="0.3">
      <c r="B55" s="30">
        <f t="array" ref="B55:E58">MINVERSE(B49:E52)</f>
        <v>-0.75000000000000011</v>
      </c>
      <c r="C55" s="31">
        <v>0.75000000000000033</v>
      </c>
      <c r="D55" s="31">
        <v>0.5</v>
      </c>
      <c r="E55" s="32">
        <v>-0.25000000000000006</v>
      </c>
      <c r="F55" s="1"/>
      <c r="G55" s="7">
        <f>I49</f>
        <v>8</v>
      </c>
      <c r="H55" s="1"/>
      <c r="I55" s="33">
        <f>B55*G$55+C55*G$56+D55*G$57+E55*G$58</f>
        <v>0.75000000000000133</v>
      </c>
      <c r="J55" s="1"/>
      <c r="K55" s="124"/>
      <c r="L55" s="88"/>
      <c r="M55" s="99"/>
      <c r="N55" s="99"/>
      <c r="O55" s="90"/>
      <c r="P55" s="37"/>
      <c r="Q55" s="7">
        <v>8</v>
      </c>
      <c r="R55" s="37"/>
      <c r="S55" s="50"/>
      <c r="T55" s="125"/>
    </row>
    <row r="56" spans="2:20" x14ac:dyDescent="0.3">
      <c r="B56" s="30">
        <v>0.25000000000000006</v>
      </c>
      <c r="C56" s="31">
        <v>0.74999999999999989</v>
      </c>
      <c r="D56" s="31">
        <v>-0.5</v>
      </c>
      <c r="E56" s="32">
        <v>-0.25000000000000011</v>
      </c>
      <c r="F56" s="1" t="s">
        <v>16</v>
      </c>
      <c r="G56" s="7">
        <f t="shared" ref="G56:G58" si="0">I50</f>
        <v>7</v>
      </c>
      <c r="H56" s="1" t="s">
        <v>21</v>
      </c>
      <c r="I56" s="33">
        <f>B56*G$55+C56*G$56+D56*G$57+E56*G$58</f>
        <v>1.7499999999999991</v>
      </c>
      <c r="J56" s="1"/>
      <c r="K56" s="124"/>
      <c r="L56" s="88"/>
      <c r="M56" s="99"/>
      <c r="N56" s="99"/>
      <c r="O56" s="90"/>
      <c r="P56" s="37" t="s">
        <v>16</v>
      </c>
      <c r="Q56" s="7">
        <v>7</v>
      </c>
      <c r="R56" s="37" t="s">
        <v>21</v>
      </c>
      <c r="S56" s="50"/>
      <c r="T56" s="125"/>
    </row>
    <row r="57" spans="2:20" x14ac:dyDescent="0.3">
      <c r="B57" s="30">
        <v>0.37500000000000006</v>
      </c>
      <c r="C57" s="31">
        <v>-0.87500000000000011</v>
      </c>
      <c r="D57" s="31">
        <v>-0.25</v>
      </c>
      <c r="E57" s="32">
        <v>0.62500000000000011</v>
      </c>
      <c r="F57" s="1"/>
      <c r="G57" s="7">
        <f t="shared" si="0"/>
        <v>7</v>
      </c>
      <c r="H57" s="1"/>
      <c r="I57" s="33">
        <f>B57*G$55+C57*G$56+D57*G$57+E57*G$58</f>
        <v>0.12500000000000089</v>
      </c>
      <c r="J57" s="1"/>
      <c r="K57" s="124"/>
      <c r="L57" s="88"/>
      <c r="M57" s="99"/>
      <c r="N57" s="99"/>
      <c r="O57" s="90"/>
      <c r="P57" s="37"/>
      <c r="Q57" s="7">
        <v>7</v>
      </c>
      <c r="R57" s="37"/>
      <c r="S57" s="50"/>
      <c r="T57" s="125"/>
    </row>
    <row r="58" spans="2:20" x14ac:dyDescent="0.3">
      <c r="B58" s="30">
        <v>0.24999999999999994</v>
      </c>
      <c r="C58" s="31">
        <v>-0.24999999999999997</v>
      </c>
      <c r="D58" s="31">
        <v>0.5</v>
      </c>
      <c r="E58" s="32">
        <v>-0.24999999999999994</v>
      </c>
      <c r="F58" s="1"/>
      <c r="G58" s="7">
        <f t="shared" si="0"/>
        <v>8</v>
      </c>
      <c r="H58" s="1"/>
      <c r="I58" s="33">
        <f>B58*G$55+C58*G$56+D58*G$57+E58*G$58</f>
        <v>1.7500000000000004</v>
      </c>
      <c r="J58" s="1"/>
      <c r="K58" s="124"/>
      <c r="L58" s="88"/>
      <c r="M58" s="99"/>
      <c r="N58" s="99"/>
      <c r="O58" s="90"/>
      <c r="P58" s="37"/>
      <c r="Q58" s="7">
        <v>8</v>
      </c>
      <c r="R58" s="37"/>
      <c r="S58" s="50"/>
      <c r="T58" s="125"/>
    </row>
    <row r="59" spans="2:20" x14ac:dyDescent="0.3">
      <c r="B59" s="2"/>
      <c r="C59" s="1"/>
      <c r="D59" s="1"/>
      <c r="E59" s="1"/>
      <c r="F59" s="1"/>
      <c r="G59" s="1"/>
      <c r="H59" s="1"/>
      <c r="I59" s="73" t="s">
        <v>154</v>
      </c>
      <c r="J59" s="1"/>
      <c r="K59" s="124"/>
      <c r="L59" s="109"/>
      <c r="M59" s="37"/>
      <c r="N59" s="37"/>
      <c r="O59" s="37"/>
      <c r="P59" s="37"/>
      <c r="Q59" s="37"/>
      <c r="R59" s="37"/>
      <c r="S59" s="135" t="s">
        <v>154</v>
      </c>
      <c r="T59" s="125"/>
    </row>
    <row r="60" spans="2:20" x14ac:dyDescent="0.3">
      <c r="B60" s="61"/>
      <c r="C60" s="62" t="s">
        <v>42</v>
      </c>
      <c r="D60" s="63"/>
      <c r="E60" s="63"/>
      <c r="F60" s="63"/>
      <c r="G60" s="63"/>
      <c r="H60" s="81" t="s">
        <v>87</v>
      </c>
      <c r="I60" s="84">
        <f>I55</f>
        <v>0.75000000000000133</v>
      </c>
      <c r="J60" s="1"/>
      <c r="K60" s="124"/>
      <c r="L60" s="139"/>
      <c r="M60" s="140"/>
      <c r="N60" s="139"/>
      <c r="O60" s="139"/>
      <c r="P60" s="139"/>
      <c r="Q60" s="139"/>
      <c r="R60" s="147" t="s">
        <v>87</v>
      </c>
      <c r="S60" s="148"/>
      <c r="T60" s="125"/>
    </row>
    <row r="61" spans="2:20" x14ac:dyDescent="0.3">
      <c r="B61" s="65">
        <v>1</v>
      </c>
      <c r="C61" s="66" t="s">
        <v>150</v>
      </c>
      <c r="D61" s="67"/>
      <c r="E61" s="67"/>
      <c r="F61" s="67"/>
      <c r="G61" s="67"/>
      <c r="H61" s="82" t="s">
        <v>88</v>
      </c>
      <c r="I61" s="85">
        <f t="shared" ref="I61:I63" si="1">I56</f>
        <v>1.7499999999999991</v>
      </c>
      <c r="J61" s="1"/>
      <c r="K61" s="124"/>
      <c r="L61" s="141"/>
      <c r="M61" s="141"/>
      <c r="N61" s="139"/>
      <c r="O61" s="139"/>
      <c r="P61" s="139"/>
      <c r="Q61" s="139"/>
      <c r="R61" s="149" t="s">
        <v>88</v>
      </c>
      <c r="S61" s="150"/>
      <c r="T61" s="125"/>
    </row>
    <row r="62" spans="2:20" x14ac:dyDescent="0.3">
      <c r="B62" s="65">
        <v>2</v>
      </c>
      <c r="C62" s="66" t="s">
        <v>151</v>
      </c>
      <c r="D62" s="67"/>
      <c r="E62" s="67"/>
      <c r="F62" s="67"/>
      <c r="G62" s="67"/>
      <c r="H62" s="82" t="s">
        <v>89</v>
      </c>
      <c r="I62" s="85">
        <f t="shared" si="1"/>
        <v>0.12500000000000089</v>
      </c>
      <c r="J62" s="1"/>
      <c r="K62" s="124"/>
      <c r="L62" s="141"/>
      <c r="M62" s="141"/>
      <c r="N62" s="139"/>
      <c r="O62" s="139"/>
      <c r="P62" s="139"/>
      <c r="Q62" s="139"/>
      <c r="R62" s="149" t="s">
        <v>89</v>
      </c>
      <c r="S62" s="150"/>
      <c r="T62" s="125"/>
    </row>
    <row r="63" spans="2:20" x14ac:dyDescent="0.3">
      <c r="B63" s="69">
        <v>3</v>
      </c>
      <c r="C63" s="70" t="s">
        <v>152</v>
      </c>
      <c r="D63" s="71"/>
      <c r="E63" s="71"/>
      <c r="F63" s="71"/>
      <c r="G63" s="71"/>
      <c r="H63" s="83" t="s">
        <v>90</v>
      </c>
      <c r="I63" s="86">
        <f t="shared" si="1"/>
        <v>1.7500000000000004</v>
      </c>
      <c r="J63" s="1"/>
      <c r="K63" s="124"/>
      <c r="L63" s="141"/>
      <c r="M63" s="141"/>
      <c r="N63" s="139"/>
      <c r="O63" s="139"/>
      <c r="P63" s="139"/>
      <c r="Q63" s="139"/>
      <c r="R63" s="151" t="s">
        <v>90</v>
      </c>
      <c r="S63" s="152"/>
      <c r="T63" s="125"/>
    </row>
    <row r="64" spans="2:20" ht="15" thickBot="1" x14ac:dyDescent="0.35">
      <c r="K64" s="126"/>
      <c r="L64" s="127"/>
      <c r="M64" s="127"/>
      <c r="N64" s="127"/>
      <c r="O64" s="127"/>
      <c r="P64" s="127"/>
      <c r="Q64" s="127"/>
      <c r="R64" s="127"/>
      <c r="S64" s="127"/>
      <c r="T64" s="128"/>
    </row>
    <row r="68" spans="1:1" x14ac:dyDescent="0.3">
      <c r="A68" s="11"/>
    </row>
  </sheetData>
  <mergeCells count="1">
    <mergeCell ref="N2:R1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&amp;Lprof. dr. sc. Damir Magdić&amp;C&amp;F&amp;R&amp;D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71"/>
  <sheetViews>
    <sheetView tabSelected="1" zoomScale="190" zoomScaleNormal="190" zoomScalePageLayoutView="70" workbookViewId="0">
      <selection activeCell="A14" sqref="A14"/>
    </sheetView>
  </sheetViews>
  <sheetFormatPr defaultColWidth="10.6640625" defaultRowHeight="14.4" x14ac:dyDescent="0.3"/>
  <cols>
    <col min="1" max="1" width="7.44140625" customWidth="1"/>
    <col min="2" max="2" width="10.6640625" customWidth="1"/>
    <col min="3" max="3" width="7.44140625" customWidth="1"/>
    <col min="4" max="4" width="11.33203125" customWidth="1"/>
    <col min="5" max="5" width="7.33203125" customWidth="1"/>
    <col min="6" max="6" width="10.6640625" customWidth="1"/>
    <col min="7" max="7" width="7.6640625" customWidth="1"/>
    <col min="8" max="8" width="11.6640625" customWidth="1"/>
    <col min="9" max="9" width="8.6640625" customWidth="1"/>
    <col min="10" max="10" width="9.33203125" customWidth="1"/>
    <col min="11" max="11" width="9.33203125" style="23" customWidth="1"/>
    <col min="12" max="12" width="12.109375" style="139" bestFit="1" customWidth="1"/>
    <col min="13" max="13" width="5.6640625" style="139" customWidth="1"/>
    <col min="14" max="14" width="10.109375" style="235" bestFit="1" customWidth="1"/>
    <col min="15" max="15" width="5.6640625" style="235" customWidth="1"/>
    <col min="16" max="16" width="10.44140625" style="235" bestFit="1" customWidth="1"/>
    <col min="17" max="17" width="5.6640625" style="235" customWidth="1"/>
    <col min="18" max="18" width="10" style="235" bestFit="1" customWidth="1"/>
    <col min="19" max="19" width="5.6640625" style="235" customWidth="1"/>
    <col min="20" max="20" width="10.5546875" style="235" bestFit="1" customWidth="1"/>
    <col min="21" max="21" width="5.6640625" style="235" customWidth="1"/>
    <col min="22" max="22" width="6.5546875" style="235" customWidth="1"/>
    <col min="23" max="23" width="12.109375" style="139" bestFit="1" customWidth="1"/>
    <col min="24" max="24" width="5.6640625" style="139" customWidth="1"/>
    <col min="25" max="25" width="10.109375" style="139" bestFit="1" customWidth="1"/>
    <col min="26" max="26" width="5.6640625" style="139" customWidth="1"/>
    <col min="27" max="27" width="10" style="139" bestFit="1" customWidth="1"/>
    <col min="28" max="28" width="5.6640625" style="139" customWidth="1"/>
    <col min="29" max="29" width="10" style="139" bestFit="1" customWidth="1"/>
    <col min="30" max="30" width="5.6640625" style="139" customWidth="1"/>
    <col min="31" max="31" width="10.5546875" style="139" bestFit="1" customWidth="1"/>
    <col min="32" max="32" width="5.6640625" style="139" customWidth="1"/>
    <col min="33" max="33" width="6.5546875" style="139" customWidth="1"/>
    <col min="34" max="34" width="10.6640625" style="139" customWidth="1"/>
    <col min="35" max="39" width="8.6640625" style="139" customWidth="1"/>
    <col min="40" max="40" width="1.6640625" style="139" customWidth="1"/>
    <col min="41" max="41" width="11.6640625" style="139" customWidth="1"/>
    <col min="42" max="42" width="8.6640625" style="239" customWidth="1"/>
    <col min="43" max="43" width="11.6640625" style="139" customWidth="1"/>
    <col min="44" max="44" width="10.6640625" style="139"/>
    <col min="45" max="45" width="10.6640625" style="139" customWidth="1"/>
    <col min="46" max="50" width="8.6640625" style="139" customWidth="1"/>
    <col min="51" max="51" width="1.6640625" style="139" customWidth="1"/>
    <col min="52" max="52" width="11.6640625" style="139" customWidth="1"/>
    <col min="53" max="53" width="8.6640625" style="238" customWidth="1"/>
    <col min="54" max="54" width="11.6640625" style="139" customWidth="1"/>
    <col min="55" max="55" width="10.6640625" style="139"/>
  </cols>
  <sheetData>
    <row r="1" spans="1:54" x14ac:dyDescent="0.3">
      <c r="A1" s="17" t="s">
        <v>148</v>
      </c>
      <c r="B1" s="5"/>
      <c r="C1" s="5"/>
      <c r="D1" s="5"/>
      <c r="E1" s="5"/>
      <c r="F1" s="5"/>
      <c r="G1" s="5"/>
      <c r="H1" s="5"/>
      <c r="I1" s="5"/>
      <c r="J1" s="5"/>
      <c r="K1" s="22"/>
      <c r="L1" s="237"/>
      <c r="M1" s="134"/>
      <c r="N1" s="134"/>
      <c r="O1" s="134"/>
      <c r="P1" s="134"/>
      <c r="Q1" s="134"/>
      <c r="R1" s="134"/>
      <c r="V1" s="139"/>
      <c r="W1" s="237"/>
      <c r="X1" s="134"/>
      <c r="Y1" s="134"/>
      <c r="Z1" s="134"/>
      <c r="AA1" s="134"/>
      <c r="AB1" s="134"/>
      <c r="AC1" s="134"/>
      <c r="AD1" s="235"/>
      <c r="AE1" s="235"/>
      <c r="AF1" s="235"/>
      <c r="AG1" s="235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S1" s="237"/>
    </row>
    <row r="2" spans="1:54" x14ac:dyDescent="0.3">
      <c r="A2" s="6" t="s">
        <v>198</v>
      </c>
      <c r="B2" s="54" t="s">
        <v>143</v>
      </c>
      <c r="C2" s="6" t="s">
        <v>204</v>
      </c>
      <c r="D2" s="54" t="s">
        <v>144</v>
      </c>
      <c r="E2" s="6" t="s">
        <v>205</v>
      </c>
      <c r="F2" s="54" t="s">
        <v>145</v>
      </c>
      <c r="G2" s="185" t="s">
        <v>206</v>
      </c>
      <c r="H2" s="55" t="s">
        <v>146</v>
      </c>
      <c r="I2" s="185" t="s">
        <v>207</v>
      </c>
      <c r="J2" s="22"/>
      <c r="K2" s="22"/>
      <c r="L2" s="237"/>
      <c r="M2" s="134"/>
      <c r="N2" s="134"/>
      <c r="O2" s="134"/>
      <c r="P2" s="134"/>
      <c r="Q2" s="134"/>
      <c r="R2" s="134"/>
      <c r="V2" s="139"/>
      <c r="W2" s="237"/>
      <c r="X2" s="134"/>
      <c r="Y2" s="134"/>
      <c r="Z2" s="134"/>
      <c r="AA2" s="134"/>
      <c r="AB2" s="134"/>
      <c r="AC2" s="134"/>
      <c r="AD2" s="235"/>
      <c r="AE2" s="235"/>
      <c r="AF2" s="235"/>
      <c r="AG2" s="235"/>
      <c r="AH2" s="237"/>
      <c r="AI2" s="134"/>
      <c r="AJ2" s="134"/>
      <c r="AK2" s="134"/>
      <c r="AL2" s="134"/>
      <c r="AM2" s="134"/>
      <c r="AN2" s="134"/>
      <c r="AO2" s="235"/>
      <c r="AQ2" s="235"/>
      <c r="AS2" s="237"/>
      <c r="AT2" s="134"/>
      <c r="AU2" s="134"/>
      <c r="AV2" s="134"/>
      <c r="AW2" s="134"/>
      <c r="AX2" s="134"/>
      <c r="AY2" s="134"/>
      <c r="AZ2" s="235"/>
      <c r="BB2" s="235"/>
    </row>
    <row r="3" spans="1:54" x14ac:dyDescent="0.3">
      <c r="A3" s="6" t="s">
        <v>208</v>
      </c>
      <c r="B3" s="54" t="s">
        <v>143</v>
      </c>
      <c r="C3" s="6" t="s">
        <v>199</v>
      </c>
      <c r="D3" s="54" t="s">
        <v>144</v>
      </c>
      <c r="E3" s="6" t="s">
        <v>209</v>
      </c>
      <c r="F3" s="54" t="s">
        <v>145</v>
      </c>
      <c r="G3" s="185" t="s">
        <v>210</v>
      </c>
      <c r="H3" s="55" t="s">
        <v>146</v>
      </c>
      <c r="I3" s="185" t="s">
        <v>211</v>
      </c>
      <c r="J3" s="22"/>
      <c r="K3" s="22"/>
      <c r="L3" s="237"/>
      <c r="M3" s="134"/>
      <c r="N3" s="134"/>
      <c r="O3" s="134"/>
      <c r="P3" s="134"/>
      <c r="Q3" s="134"/>
      <c r="R3" s="134"/>
      <c r="V3" s="139"/>
      <c r="W3" s="237"/>
      <c r="X3" s="134"/>
      <c r="Y3" s="134"/>
      <c r="Z3" s="134"/>
      <c r="AA3" s="134"/>
      <c r="AB3" s="134"/>
      <c r="AC3" s="134"/>
      <c r="AD3" s="235"/>
      <c r="AE3" s="235"/>
      <c r="AF3" s="235"/>
      <c r="AG3" s="235"/>
      <c r="AH3" s="240"/>
      <c r="AI3" s="247"/>
      <c r="AJ3" s="247"/>
      <c r="AK3" s="247"/>
      <c r="AL3" s="247"/>
      <c r="AM3" s="247"/>
      <c r="AN3" s="241"/>
      <c r="AO3" s="242"/>
      <c r="AP3" s="242"/>
      <c r="AS3" s="240"/>
      <c r="AT3" s="247"/>
      <c r="AU3" s="247"/>
      <c r="AV3" s="247"/>
      <c r="AW3" s="247"/>
      <c r="AX3" s="247"/>
      <c r="AY3" s="241"/>
      <c r="AZ3" s="242"/>
      <c r="BA3" s="242"/>
    </row>
    <row r="4" spans="1:54" x14ac:dyDescent="0.3">
      <c r="A4" s="6" t="s">
        <v>212</v>
      </c>
      <c r="B4" s="54" t="s">
        <v>143</v>
      </c>
      <c r="C4" s="6" t="s">
        <v>200</v>
      </c>
      <c r="D4" s="54" t="s">
        <v>144</v>
      </c>
      <c r="E4" s="6" t="s">
        <v>202</v>
      </c>
      <c r="F4" s="54" t="s">
        <v>145</v>
      </c>
      <c r="G4" s="185" t="s">
        <v>213</v>
      </c>
      <c r="H4" s="55" t="s">
        <v>146</v>
      </c>
      <c r="I4" s="185" t="s">
        <v>214</v>
      </c>
      <c r="J4" s="22"/>
      <c r="K4" s="22"/>
      <c r="L4" s="237"/>
      <c r="M4" s="134"/>
      <c r="N4" s="134"/>
      <c r="O4" s="134"/>
      <c r="P4" s="134"/>
      <c r="Q4" s="134"/>
      <c r="R4" s="134"/>
      <c r="V4" s="139"/>
      <c r="W4" s="237"/>
      <c r="X4" s="134"/>
      <c r="Y4" s="134"/>
      <c r="Z4" s="134"/>
      <c r="AA4" s="134"/>
      <c r="AB4" s="134"/>
      <c r="AC4" s="134"/>
      <c r="AD4" s="235"/>
      <c r="AE4" s="235"/>
      <c r="AF4" s="235"/>
      <c r="AG4" s="235"/>
      <c r="AH4" s="134"/>
      <c r="AI4" s="248"/>
      <c r="AJ4" s="248"/>
      <c r="AK4" s="248"/>
      <c r="AL4" s="248"/>
      <c r="AM4" s="236"/>
      <c r="AS4" s="134"/>
      <c r="AT4" s="248"/>
      <c r="AU4" s="248"/>
      <c r="AV4" s="248"/>
      <c r="AW4" s="248"/>
      <c r="AX4" s="236"/>
      <c r="BA4" s="239"/>
    </row>
    <row r="5" spans="1:54" x14ac:dyDescent="0.3">
      <c r="A5" s="6" t="s">
        <v>215</v>
      </c>
      <c r="B5" s="54" t="s">
        <v>143</v>
      </c>
      <c r="C5" s="6" t="s">
        <v>201</v>
      </c>
      <c r="D5" s="54" t="s">
        <v>144</v>
      </c>
      <c r="E5" s="6" t="s">
        <v>216</v>
      </c>
      <c r="F5" s="54" t="s">
        <v>145</v>
      </c>
      <c r="G5" s="185" t="s">
        <v>203</v>
      </c>
      <c r="H5" s="55" t="s">
        <v>146</v>
      </c>
      <c r="I5" s="185" t="s">
        <v>217</v>
      </c>
      <c r="J5" s="22"/>
      <c r="K5" s="22"/>
      <c r="L5" s="237"/>
      <c r="M5" s="134"/>
      <c r="N5" s="134"/>
      <c r="O5" s="134"/>
      <c r="P5" s="134"/>
      <c r="Q5" s="134"/>
      <c r="R5" s="134"/>
      <c r="V5" s="139"/>
      <c r="W5" s="237"/>
      <c r="X5" s="134"/>
      <c r="Y5" s="134"/>
      <c r="Z5" s="134"/>
      <c r="AA5" s="134"/>
      <c r="AB5" s="134"/>
      <c r="AC5" s="134"/>
      <c r="AD5" s="235"/>
      <c r="AE5" s="235"/>
      <c r="AF5" s="235"/>
      <c r="AG5" s="235"/>
      <c r="AH5" s="134"/>
      <c r="AI5" s="134"/>
      <c r="AJ5" s="134"/>
      <c r="AK5" s="134"/>
      <c r="AL5" s="134"/>
      <c r="AM5" s="134"/>
      <c r="AN5" s="243"/>
      <c r="AS5" s="134"/>
      <c r="AT5" s="134"/>
      <c r="AU5" s="134"/>
      <c r="AV5" s="134"/>
      <c r="AW5" s="134"/>
      <c r="AX5" s="134"/>
      <c r="AY5" s="243"/>
      <c r="BA5" s="239"/>
    </row>
    <row r="6" spans="1:54" x14ac:dyDescent="0.3">
      <c r="A6" s="24"/>
      <c r="B6" s="22"/>
      <c r="C6" s="22"/>
      <c r="D6" s="22"/>
      <c r="E6" s="22"/>
      <c r="F6" s="22"/>
      <c r="G6" s="22"/>
      <c r="H6" s="22"/>
      <c r="I6" s="22"/>
      <c r="J6" s="22"/>
      <c r="K6" s="22"/>
      <c r="L6" s="237"/>
      <c r="M6" s="134"/>
      <c r="N6" s="134"/>
      <c r="O6" s="134"/>
      <c r="P6" s="134"/>
      <c r="Q6" s="134"/>
      <c r="R6" s="134"/>
      <c r="V6" s="139"/>
      <c r="W6" s="237"/>
      <c r="X6" s="134"/>
      <c r="Y6" s="134"/>
      <c r="Z6" s="134"/>
      <c r="AA6" s="134"/>
      <c r="AB6" s="134"/>
      <c r="AC6" s="134"/>
      <c r="AD6" s="235"/>
      <c r="AE6" s="235"/>
      <c r="AF6" s="235"/>
      <c r="AG6" s="235"/>
      <c r="AH6" s="134"/>
      <c r="AI6" s="244"/>
      <c r="AJ6" s="244"/>
      <c r="AK6" s="244"/>
      <c r="AL6" s="244"/>
      <c r="AM6" s="244"/>
      <c r="AN6" s="243"/>
      <c r="AO6" s="245"/>
      <c r="AQ6" s="245"/>
      <c r="AS6" s="134"/>
      <c r="AT6" s="244"/>
      <c r="AU6" s="244"/>
      <c r="AV6" s="244"/>
      <c r="AW6" s="244"/>
      <c r="AX6" s="244"/>
      <c r="AY6" s="243"/>
      <c r="AZ6" s="245"/>
      <c r="BA6" s="239"/>
      <c r="BB6" s="245"/>
    </row>
    <row r="7" spans="1:54" x14ac:dyDescent="0.3">
      <c r="A7" s="17" t="s">
        <v>83</v>
      </c>
      <c r="B7" s="5"/>
      <c r="C7" s="5"/>
      <c r="D7" s="5"/>
      <c r="E7" s="5"/>
      <c r="F7" s="5"/>
      <c r="G7" s="5"/>
      <c r="H7" s="5"/>
      <c r="I7" s="5"/>
      <c r="J7" s="5"/>
      <c r="K7" s="22"/>
      <c r="L7" s="237"/>
      <c r="M7" s="134"/>
      <c r="N7" s="134"/>
      <c r="O7" s="134"/>
      <c r="P7" s="134"/>
      <c r="Q7" s="134"/>
      <c r="R7" s="134"/>
      <c r="V7" s="139"/>
      <c r="W7" s="237"/>
      <c r="X7" s="134"/>
      <c r="Y7" s="134"/>
      <c r="Z7" s="134"/>
      <c r="AA7" s="134"/>
      <c r="AB7" s="134"/>
      <c r="AC7" s="134"/>
      <c r="AD7" s="235"/>
      <c r="AE7" s="235"/>
      <c r="AF7" s="235"/>
      <c r="AG7" s="235"/>
      <c r="AH7" s="134"/>
      <c r="AI7" s="244"/>
      <c r="AJ7" s="244"/>
      <c r="AK7" s="244"/>
      <c r="AL7" s="244"/>
      <c r="AM7" s="244"/>
      <c r="AN7" s="243"/>
      <c r="AO7" s="245"/>
      <c r="AQ7" s="245"/>
      <c r="AS7" s="134"/>
      <c r="AT7" s="244"/>
      <c r="AU7" s="244"/>
      <c r="AV7" s="244"/>
      <c r="AW7" s="244"/>
      <c r="AX7" s="244"/>
      <c r="AY7" s="243"/>
      <c r="AZ7" s="245"/>
      <c r="BA7" s="239"/>
      <c r="BB7" s="245"/>
    </row>
    <row r="8" spans="1:54" x14ac:dyDescent="0.3">
      <c r="A8" s="13" t="s">
        <v>0</v>
      </c>
      <c r="B8" s="6">
        <v>1</v>
      </c>
      <c r="C8" s="14" t="s">
        <v>1</v>
      </c>
      <c r="D8" s="6">
        <v>2</v>
      </c>
      <c r="E8" s="14" t="s">
        <v>2</v>
      </c>
      <c r="F8" s="6">
        <v>2</v>
      </c>
      <c r="G8" s="14" t="s">
        <v>3</v>
      </c>
      <c r="H8" s="185">
        <v>2</v>
      </c>
      <c r="I8" s="14" t="s">
        <v>46</v>
      </c>
      <c r="J8" s="185">
        <v>8</v>
      </c>
      <c r="K8" s="53"/>
      <c r="L8" s="237"/>
      <c r="M8" s="134"/>
      <c r="N8" s="134"/>
      <c r="O8" s="134"/>
      <c r="P8" s="134"/>
      <c r="Q8" s="134"/>
      <c r="R8" s="134"/>
      <c r="V8" s="139"/>
      <c r="W8" s="237"/>
      <c r="X8" s="134"/>
      <c r="Y8" s="134"/>
      <c r="Z8" s="134"/>
      <c r="AA8" s="134"/>
      <c r="AB8" s="134"/>
      <c r="AC8" s="134"/>
      <c r="AD8" s="235"/>
      <c r="AE8" s="235"/>
      <c r="AF8" s="235"/>
      <c r="AG8" s="235"/>
      <c r="AH8" s="134"/>
      <c r="AI8" s="244"/>
      <c r="AJ8" s="244"/>
      <c r="AK8" s="244"/>
      <c r="AL8" s="244"/>
      <c r="AM8" s="244"/>
      <c r="AN8" s="243"/>
      <c r="AO8" s="245"/>
      <c r="AQ8" s="245"/>
      <c r="AS8" s="134"/>
      <c r="AT8" s="244"/>
      <c r="AU8" s="244"/>
      <c r="AV8" s="244"/>
      <c r="AW8" s="244"/>
      <c r="AX8" s="244"/>
      <c r="AY8" s="243"/>
      <c r="AZ8" s="245"/>
      <c r="BA8" s="239"/>
      <c r="BB8" s="245"/>
    </row>
    <row r="9" spans="1:54" ht="15" customHeight="1" x14ac:dyDescent="0.3">
      <c r="A9" s="13" t="s">
        <v>4</v>
      </c>
      <c r="B9" s="6">
        <v>2</v>
      </c>
      <c r="C9" s="14" t="s">
        <v>5</v>
      </c>
      <c r="D9" s="6">
        <v>2</v>
      </c>
      <c r="E9" s="14" t="s">
        <v>6</v>
      </c>
      <c r="F9" s="6">
        <v>2</v>
      </c>
      <c r="G9" s="14" t="s">
        <v>7</v>
      </c>
      <c r="H9" s="185">
        <v>1</v>
      </c>
      <c r="I9" s="14" t="s">
        <v>47</v>
      </c>
      <c r="J9" s="185">
        <v>8</v>
      </c>
      <c r="K9" s="53"/>
      <c r="L9" s="237"/>
      <c r="M9" s="134"/>
      <c r="N9" s="134"/>
      <c r="O9" s="134"/>
      <c r="P9" s="134"/>
      <c r="V9" s="139"/>
      <c r="W9" s="237"/>
      <c r="X9" s="134"/>
      <c r="Y9" s="134"/>
      <c r="Z9" s="134"/>
      <c r="AA9" s="134"/>
      <c r="AB9" s="235"/>
      <c r="AC9" s="235"/>
      <c r="AD9" s="235"/>
      <c r="AE9" s="235"/>
      <c r="AF9" s="235"/>
      <c r="AG9" s="235"/>
      <c r="AH9" s="134"/>
      <c r="AI9" s="244"/>
      <c r="AJ9" s="244"/>
      <c r="AK9" s="244"/>
      <c r="AL9" s="244"/>
      <c r="AM9" s="244"/>
      <c r="AO9" s="245"/>
      <c r="AQ9" s="245"/>
      <c r="AS9" s="134"/>
      <c r="AT9" s="244"/>
      <c r="AU9" s="244"/>
      <c r="AV9" s="244"/>
      <c r="AW9" s="244"/>
      <c r="AX9" s="244"/>
      <c r="AZ9" s="245"/>
      <c r="BA9" s="239"/>
      <c r="BB9" s="245"/>
    </row>
    <row r="10" spans="1:54" ht="15" customHeight="1" x14ac:dyDescent="0.3">
      <c r="A10" s="13" t="s">
        <v>8</v>
      </c>
      <c r="B10" s="6">
        <v>2</v>
      </c>
      <c r="C10" s="14" t="s">
        <v>9</v>
      </c>
      <c r="D10" s="6">
        <v>1</v>
      </c>
      <c r="E10" s="14" t="s">
        <v>10</v>
      </c>
      <c r="F10" s="6">
        <v>2</v>
      </c>
      <c r="G10" s="14" t="s">
        <v>11</v>
      </c>
      <c r="H10" s="185">
        <v>2</v>
      </c>
      <c r="I10" s="14" t="s">
        <v>48</v>
      </c>
      <c r="J10" s="185">
        <v>8</v>
      </c>
      <c r="K10" s="53"/>
      <c r="L10" s="237"/>
      <c r="M10" s="134"/>
      <c r="N10" s="134"/>
      <c r="O10" s="134"/>
      <c r="P10" s="134"/>
      <c r="V10" s="139"/>
      <c r="W10" s="237"/>
      <c r="X10" s="134"/>
      <c r="Y10" s="134"/>
      <c r="Z10" s="134"/>
      <c r="AA10" s="134"/>
      <c r="AB10" s="235"/>
      <c r="AC10" s="235"/>
      <c r="AD10" s="235"/>
      <c r="AE10" s="235"/>
      <c r="AF10" s="235"/>
      <c r="AG10" s="235"/>
      <c r="AH10" s="249"/>
      <c r="AI10" s="249"/>
      <c r="AJ10" s="249"/>
      <c r="AK10" s="249"/>
      <c r="AL10" s="249"/>
      <c r="AM10" s="249"/>
      <c r="AS10" s="249"/>
      <c r="AT10" s="249"/>
      <c r="AU10" s="249"/>
      <c r="AV10" s="249"/>
      <c r="AW10" s="249"/>
      <c r="AX10" s="249"/>
    </row>
    <row r="11" spans="1:54" x14ac:dyDescent="0.3">
      <c r="A11" s="13" t="s">
        <v>12</v>
      </c>
      <c r="B11" s="6">
        <v>3</v>
      </c>
      <c r="C11" s="14" t="s">
        <v>13</v>
      </c>
      <c r="D11" s="6">
        <v>2</v>
      </c>
      <c r="E11" s="14" t="s">
        <v>14</v>
      </c>
      <c r="F11" s="6">
        <v>4</v>
      </c>
      <c r="G11" s="14" t="s">
        <v>15</v>
      </c>
      <c r="H11" s="185">
        <v>1</v>
      </c>
      <c r="I11" s="14" t="s">
        <v>49</v>
      </c>
      <c r="J11" s="185">
        <v>8</v>
      </c>
      <c r="K11" s="53"/>
      <c r="L11" s="237"/>
      <c r="M11" s="134"/>
      <c r="N11" s="134"/>
      <c r="O11" s="134"/>
      <c r="P11" s="134"/>
      <c r="V11" s="139"/>
      <c r="W11" s="237"/>
      <c r="X11" s="134"/>
      <c r="Y11" s="134"/>
      <c r="Z11" s="134"/>
      <c r="AA11" s="134"/>
      <c r="AB11" s="235"/>
      <c r="AC11" s="235"/>
      <c r="AD11" s="235"/>
      <c r="AE11" s="235"/>
      <c r="AF11" s="235"/>
      <c r="AG11" s="235"/>
      <c r="AH11" s="249"/>
      <c r="AI11" s="249"/>
      <c r="AJ11" s="249"/>
      <c r="AK11" s="249"/>
      <c r="AL11" s="249"/>
      <c r="AM11" s="249"/>
      <c r="AS11" s="249"/>
      <c r="AT11" s="249"/>
      <c r="AU11" s="249"/>
      <c r="AV11" s="249"/>
      <c r="AW11" s="249"/>
      <c r="AX11" s="249"/>
    </row>
    <row r="12" spans="1:54" x14ac:dyDescent="0.3">
      <c r="A12" s="2"/>
      <c r="B12" s="1"/>
      <c r="C12" s="1"/>
      <c r="D12" s="1"/>
      <c r="E12" s="1"/>
      <c r="F12" s="1"/>
      <c r="G12" s="1"/>
      <c r="H12" s="1"/>
      <c r="I12" s="1"/>
      <c r="J12" s="1"/>
      <c r="K12" s="22"/>
      <c r="M12" s="235"/>
      <c r="V12" s="139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49"/>
      <c r="AI12" s="249"/>
      <c r="AJ12" s="249"/>
      <c r="AK12" s="249"/>
      <c r="AL12" s="249"/>
      <c r="AM12" s="249"/>
      <c r="AS12" s="249"/>
      <c r="AT12" s="249"/>
      <c r="AU12" s="249"/>
      <c r="AV12" s="249"/>
      <c r="AW12" s="249"/>
      <c r="AX12" s="249"/>
    </row>
    <row r="13" spans="1:54" x14ac:dyDescent="0.3">
      <c r="A13" s="17" t="s">
        <v>149</v>
      </c>
      <c r="B13" s="5"/>
      <c r="C13" s="5"/>
      <c r="D13" s="5"/>
      <c r="E13" s="5"/>
      <c r="F13" s="5"/>
      <c r="G13" s="5"/>
      <c r="H13" s="5"/>
      <c r="I13" s="5"/>
      <c r="J13" s="5"/>
      <c r="K13" s="22"/>
      <c r="L13" s="237"/>
      <c r="M13" s="134"/>
      <c r="N13" s="134"/>
      <c r="O13" s="134"/>
      <c r="P13" s="134"/>
      <c r="Q13" s="134"/>
      <c r="R13" s="134"/>
      <c r="V13" s="139"/>
      <c r="W13" s="237"/>
      <c r="X13" s="134"/>
      <c r="Y13" s="134"/>
      <c r="Z13" s="134"/>
      <c r="AA13" s="134"/>
      <c r="AB13" s="134"/>
      <c r="AC13" s="134"/>
      <c r="AD13" s="235"/>
      <c r="AE13" s="235"/>
      <c r="AF13" s="235"/>
      <c r="AG13" s="235"/>
      <c r="AH13" s="237"/>
      <c r="AI13" s="134"/>
      <c r="AJ13" s="134"/>
      <c r="AK13" s="134"/>
      <c r="AL13" s="134"/>
      <c r="AM13" s="134"/>
      <c r="AN13" s="134"/>
      <c r="AO13" s="235"/>
      <c r="AQ13" s="235"/>
      <c r="AS13" s="237"/>
      <c r="AT13" s="134"/>
      <c r="AU13" s="134"/>
      <c r="AV13" s="134"/>
      <c r="AW13" s="134"/>
      <c r="AX13" s="134"/>
      <c r="AY13" s="134"/>
      <c r="AZ13" s="235"/>
      <c r="BB13" s="235"/>
    </row>
    <row r="14" spans="1:54" x14ac:dyDescent="0.3">
      <c r="C14" s="9" t="s">
        <v>28</v>
      </c>
      <c r="D14" s="1"/>
      <c r="E14" s="1"/>
      <c r="F14" s="1"/>
      <c r="G14" s="1"/>
      <c r="H14" s="10" t="s">
        <v>29</v>
      </c>
      <c r="I14" s="1"/>
      <c r="J14" s="10" t="s">
        <v>30</v>
      </c>
      <c r="K14" s="182"/>
      <c r="L14" s="237"/>
      <c r="M14" s="134"/>
      <c r="N14" s="134"/>
      <c r="O14" s="134"/>
      <c r="P14" s="134"/>
      <c r="Q14" s="134"/>
      <c r="V14" s="139"/>
      <c r="W14" s="237"/>
      <c r="X14" s="134"/>
      <c r="Y14" s="134"/>
      <c r="Z14" s="134"/>
      <c r="AA14" s="134"/>
      <c r="AB14" s="134"/>
      <c r="AC14" s="134"/>
      <c r="AD14" s="235"/>
      <c r="AE14" s="235"/>
      <c r="AF14" s="235"/>
      <c r="AG14" s="235"/>
      <c r="AH14" s="240"/>
      <c r="AI14" s="247"/>
      <c r="AJ14" s="247"/>
      <c r="AK14" s="247"/>
      <c r="AL14" s="247"/>
      <c r="AM14" s="247"/>
      <c r="AN14" s="241"/>
      <c r="AO14" s="242"/>
      <c r="AP14" s="242"/>
      <c r="AS14" s="240"/>
      <c r="AT14" s="247"/>
      <c r="AU14" s="247"/>
      <c r="AV14" s="247"/>
      <c r="AW14" s="247"/>
      <c r="AX14" s="247"/>
      <c r="AY14" s="241"/>
      <c r="AZ14" s="242"/>
      <c r="BA14" s="242"/>
    </row>
    <row r="15" spans="1:54" x14ac:dyDescent="0.3">
      <c r="C15" s="194">
        <v>1</v>
      </c>
      <c r="D15" s="195">
        <v>2</v>
      </c>
      <c r="E15" s="195">
        <v>1</v>
      </c>
      <c r="F15" s="195">
        <v>2</v>
      </c>
      <c r="G15" s="200"/>
      <c r="H15" s="186" t="s">
        <v>127</v>
      </c>
      <c r="I15" s="1"/>
      <c r="J15" s="187">
        <v>14</v>
      </c>
      <c r="K15" s="134"/>
      <c r="L15" s="237"/>
      <c r="M15" s="134"/>
      <c r="N15" s="134"/>
      <c r="O15" s="134"/>
      <c r="P15" s="134"/>
      <c r="Q15" s="134"/>
      <c r="V15" s="139"/>
      <c r="W15" s="237"/>
      <c r="X15" s="134"/>
      <c r="Y15" s="134"/>
      <c r="Z15" s="134"/>
      <c r="AA15" s="134"/>
      <c r="AB15" s="134"/>
      <c r="AC15" s="134"/>
      <c r="AD15" s="235"/>
      <c r="AE15" s="235"/>
      <c r="AF15" s="235"/>
      <c r="AG15" s="235"/>
      <c r="AH15" s="134"/>
      <c r="AI15" s="248"/>
      <c r="AJ15" s="248"/>
      <c r="AK15" s="248"/>
      <c r="AL15" s="248"/>
      <c r="AM15" s="236"/>
      <c r="AS15" s="235"/>
      <c r="AT15" s="248"/>
      <c r="AU15" s="248"/>
      <c r="AV15" s="248"/>
      <c r="AW15" s="248"/>
      <c r="AX15" s="236"/>
      <c r="BA15" s="239"/>
    </row>
    <row r="16" spans="1:54" x14ac:dyDescent="0.3">
      <c r="C16" s="196">
        <v>2</v>
      </c>
      <c r="D16" s="197">
        <v>1.5</v>
      </c>
      <c r="E16" s="197">
        <v>2</v>
      </c>
      <c r="F16" s="197">
        <v>1</v>
      </c>
      <c r="G16" s="201"/>
      <c r="H16" s="186" t="s">
        <v>128</v>
      </c>
      <c r="I16" s="1" t="s">
        <v>21</v>
      </c>
      <c r="J16" s="187">
        <v>14</v>
      </c>
      <c r="K16" s="134"/>
      <c r="L16" s="237"/>
      <c r="M16" s="134"/>
      <c r="N16" s="134"/>
      <c r="O16" s="134"/>
      <c r="P16" s="134"/>
      <c r="Q16" s="134"/>
      <c r="V16" s="139"/>
      <c r="W16" s="237"/>
      <c r="X16" s="134"/>
      <c r="Y16" s="134"/>
      <c r="Z16" s="134"/>
      <c r="AA16" s="134"/>
      <c r="AB16" s="134"/>
      <c r="AC16" s="134"/>
      <c r="AD16" s="235"/>
      <c r="AE16" s="235"/>
      <c r="AF16" s="235"/>
      <c r="AG16" s="235"/>
      <c r="AH16" s="134"/>
      <c r="AI16" s="134"/>
      <c r="AJ16" s="134"/>
      <c r="AK16" s="134"/>
      <c r="AL16" s="134"/>
      <c r="AM16" s="134"/>
      <c r="AN16" s="243"/>
      <c r="AS16" s="134"/>
      <c r="AT16" s="134"/>
      <c r="AU16" s="134"/>
      <c r="AV16" s="134"/>
      <c r="AW16" s="134"/>
      <c r="AX16" s="134"/>
      <c r="AY16" s="243"/>
      <c r="BA16" s="239"/>
    </row>
    <row r="17" spans="1:54" x14ac:dyDescent="0.3">
      <c r="C17" s="196">
        <v>2</v>
      </c>
      <c r="D17" s="197">
        <v>1.5</v>
      </c>
      <c r="E17" s="197">
        <v>1</v>
      </c>
      <c r="F17" s="197">
        <v>2.2000000000000002</v>
      </c>
      <c r="G17" s="201"/>
      <c r="H17" s="186" t="s">
        <v>129</v>
      </c>
      <c r="I17" s="1"/>
      <c r="J17" s="187">
        <v>16</v>
      </c>
      <c r="K17" s="134"/>
      <c r="L17" s="237"/>
      <c r="M17" s="134"/>
      <c r="N17" s="134"/>
      <c r="O17" s="134"/>
      <c r="P17" s="134"/>
      <c r="Q17" s="134"/>
      <c r="V17" s="139"/>
      <c r="W17" s="237"/>
      <c r="X17" s="134"/>
      <c r="Y17" s="134"/>
      <c r="Z17" s="134"/>
      <c r="AA17" s="134"/>
      <c r="AB17" s="134"/>
      <c r="AC17" s="134"/>
      <c r="AD17" s="235"/>
      <c r="AE17" s="235"/>
      <c r="AF17" s="235"/>
      <c r="AG17" s="235"/>
      <c r="AH17" s="134"/>
      <c r="AI17" s="244"/>
      <c r="AJ17" s="244"/>
      <c r="AK17" s="244"/>
      <c r="AL17" s="244"/>
      <c r="AM17" s="244"/>
      <c r="AN17" s="243"/>
      <c r="AO17" s="245"/>
      <c r="AQ17" s="245"/>
      <c r="AS17" s="134"/>
      <c r="AT17" s="244"/>
      <c r="AU17" s="244"/>
      <c r="AV17" s="244"/>
      <c r="AW17" s="244"/>
      <c r="AX17" s="244"/>
      <c r="AY17" s="243"/>
      <c r="AZ17" s="245"/>
      <c r="BA17" s="239"/>
      <c r="BB17" s="245"/>
    </row>
    <row r="18" spans="1:54" x14ac:dyDescent="0.3">
      <c r="C18" s="198">
        <v>1</v>
      </c>
      <c r="D18" s="199">
        <v>1.5</v>
      </c>
      <c r="E18" s="199">
        <v>2</v>
      </c>
      <c r="F18" s="199">
        <v>2</v>
      </c>
      <c r="G18" s="202"/>
      <c r="H18" s="186" t="s">
        <v>130</v>
      </c>
      <c r="I18" s="1"/>
      <c r="J18" s="187">
        <v>14</v>
      </c>
      <c r="K18" s="134"/>
      <c r="M18" s="235"/>
      <c r="Q18" s="134"/>
      <c r="R18" s="134"/>
      <c r="V18" s="139"/>
      <c r="X18" s="134"/>
      <c r="Y18" s="134"/>
      <c r="Z18" s="134"/>
      <c r="AA18" s="134"/>
      <c r="AB18" s="134"/>
      <c r="AC18" s="134"/>
      <c r="AD18" s="235"/>
      <c r="AE18" s="235"/>
      <c r="AF18" s="235"/>
      <c r="AG18" s="235"/>
      <c r="AH18" s="134"/>
      <c r="AI18" s="244"/>
      <c r="AJ18" s="244"/>
      <c r="AK18" s="244"/>
      <c r="AL18" s="244"/>
      <c r="AM18" s="244"/>
      <c r="AN18" s="243"/>
      <c r="AO18" s="245"/>
      <c r="AQ18" s="245"/>
      <c r="AS18" s="134"/>
      <c r="AT18" s="244"/>
      <c r="AU18" s="244"/>
      <c r="AV18" s="244"/>
      <c r="AW18" s="244"/>
      <c r="AX18" s="244"/>
      <c r="AY18" s="243"/>
      <c r="AZ18" s="245"/>
      <c r="BA18" s="239"/>
      <c r="BB18" s="245"/>
    </row>
    <row r="19" spans="1:54" x14ac:dyDescent="0.3">
      <c r="C19" s="25" t="s">
        <v>31</v>
      </c>
      <c r="D19" s="22"/>
      <c r="E19" s="22"/>
      <c r="F19" s="22"/>
      <c r="G19" s="1"/>
      <c r="H19" s="10" t="s">
        <v>30</v>
      </c>
      <c r="I19" s="1"/>
      <c r="J19" s="10" t="s">
        <v>29</v>
      </c>
      <c r="K19" s="182"/>
      <c r="L19" s="237"/>
      <c r="M19" s="134"/>
      <c r="N19" s="134"/>
      <c r="Q19" s="134"/>
      <c r="R19" s="134"/>
      <c r="V19" s="139"/>
      <c r="W19" s="237"/>
      <c r="X19" s="134"/>
      <c r="Y19" s="134"/>
      <c r="Z19" s="134"/>
      <c r="AA19" s="134"/>
      <c r="AB19" s="134"/>
      <c r="AC19" s="134"/>
      <c r="AD19" s="235"/>
      <c r="AE19" s="235"/>
      <c r="AF19" s="235"/>
      <c r="AG19" s="235"/>
      <c r="AH19" s="134"/>
      <c r="AI19" s="244"/>
      <c r="AJ19" s="244"/>
      <c r="AK19" s="244"/>
      <c r="AL19" s="244"/>
      <c r="AM19" s="244"/>
      <c r="AN19" s="243"/>
      <c r="AO19" s="245"/>
      <c r="AQ19" s="245"/>
      <c r="AS19" s="134"/>
      <c r="AT19" s="244"/>
      <c r="AU19" s="244"/>
      <c r="AV19" s="244"/>
      <c r="AW19" s="244"/>
      <c r="AX19" s="244"/>
      <c r="AY19" s="243"/>
      <c r="AZ19" s="245"/>
      <c r="BA19" s="239"/>
      <c r="BB19" s="245"/>
    </row>
    <row r="20" spans="1:54" x14ac:dyDescent="0.3">
      <c r="C20" s="30">
        <f t="array" ref="C20:F23">MINVERSE(C15:F18)</f>
        <v>-0.33333333333333331</v>
      </c>
      <c r="D20" s="31">
        <v>0.33333333333333337</v>
      </c>
      <c r="E20" s="31">
        <v>0.55555555555555558</v>
      </c>
      <c r="F20" s="32">
        <v>-0.44444444444444436</v>
      </c>
      <c r="G20" s="1"/>
      <c r="H20" s="187">
        <f>J15</f>
        <v>14</v>
      </c>
      <c r="I20" s="1"/>
      <c r="J20" s="33">
        <f>C20*H$20+D20*H$21+E20*H$22+F20*H$23</f>
        <v>2.6666666666666679</v>
      </c>
      <c r="K20" s="183"/>
      <c r="L20" s="237"/>
      <c r="M20" s="134"/>
      <c r="N20" s="134"/>
      <c r="Q20" s="134"/>
      <c r="V20" s="139"/>
      <c r="W20" s="237"/>
      <c r="X20" s="134"/>
      <c r="Y20" s="134"/>
      <c r="Z20" s="134"/>
      <c r="AA20" s="134"/>
      <c r="AB20" s="235"/>
      <c r="AC20" s="235"/>
      <c r="AD20" s="235"/>
      <c r="AE20" s="235"/>
      <c r="AF20" s="235"/>
      <c r="AG20" s="235"/>
      <c r="AH20" s="134"/>
      <c r="AI20" s="244"/>
      <c r="AJ20" s="244"/>
      <c r="AK20" s="244"/>
      <c r="AL20" s="244"/>
      <c r="AM20" s="244"/>
      <c r="AO20" s="245"/>
      <c r="AQ20" s="245"/>
      <c r="AS20" s="134"/>
      <c r="AT20" s="244"/>
      <c r="AU20" s="244"/>
      <c r="AV20" s="244"/>
      <c r="AW20" s="244"/>
      <c r="AX20" s="244"/>
      <c r="AZ20" s="245"/>
      <c r="BA20" s="239"/>
      <c r="BB20" s="245"/>
    </row>
    <row r="21" spans="1:54" ht="15" customHeight="1" x14ac:dyDescent="0.3">
      <c r="C21" s="30">
        <v>1.2</v>
      </c>
      <c r="D21" s="31">
        <v>0.3999999999999998</v>
      </c>
      <c r="E21" s="31">
        <v>-0.66666666666666663</v>
      </c>
      <c r="F21" s="32">
        <v>-0.66666666666666663</v>
      </c>
      <c r="G21" s="1" t="s">
        <v>16</v>
      </c>
      <c r="H21" s="187">
        <f>J16</f>
        <v>14</v>
      </c>
      <c r="I21" s="1" t="s">
        <v>21</v>
      </c>
      <c r="J21" s="33">
        <f>C21*H$20+D21*H$21+E21*H$22+F21*H$23</f>
        <v>2.4000000000000004</v>
      </c>
      <c r="K21" s="183"/>
      <c r="L21" s="237"/>
      <c r="M21" s="134"/>
      <c r="N21" s="134"/>
      <c r="Q21" s="134"/>
      <c r="V21" s="139"/>
      <c r="W21" s="237"/>
      <c r="X21" s="134"/>
      <c r="Y21" s="134"/>
      <c r="Z21" s="134"/>
      <c r="AA21" s="134"/>
      <c r="AB21" s="235"/>
      <c r="AC21" s="235"/>
      <c r="AD21" s="235"/>
      <c r="AE21" s="235"/>
      <c r="AF21" s="235"/>
      <c r="AG21" s="235"/>
      <c r="AH21" s="249"/>
      <c r="AI21" s="249"/>
      <c r="AJ21" s="249"/>
      <c r="AK21" s="249"/>
      <c r="AL21" s="249"/>
      <c r="AM21" s="249"/>
      <c r="AS21" s="249"/>
      <c r="AT21" s="249"/>
      <c r="AU21" s="249"/>
      <c r="AV21" s="249"/>
      <c r="AW21" s="249"/>
      <c r="AX21" s="249"/>
    </row>
    <row r="22" spans="1:54" x14ac:dyDescent="0.3">
      <c r="C22" s="30">
        <v>-0.39999999999999997</v>
      </c>
      <c r="D22" s="31">
        <v>0.20000000000000007</v>
      </c>
      <c r="E22" s="31">
        <v>-0.33333333333333337</v>
      </c>
      <c r="F22" s="32">
        <v>0.66666666666666663</v>
      </c>
      <c r="G22" s="1"/>
      <c r="H22" s="187">
        <f>J17</f>
        <v>16</v>
      </c>
      <c r="I22" s="1"/>
      <c r="J22" s="33">
        <f>C22*H$20+D22*H$21+E22*H$22+F22*H$23</f>
        <v>1.1999999999999993</v>
      </c>
      <c r="K22" s="183"/>
      <c r="L22" s="237"/>
      <c r="M22" s="134"/>
      <c r="N22" s="134"/>
      <c r="Q22" s="134"/>
      <c r="V22" s="139"/>
      <c r="W22" s="237"/>
      <c r="X22" s="134"/>
      <c r="Y22" s="134"/>
      <c r="Z22" s="134"/>
      <c r="AA22" s="134"/>
      <c r="AB22" s="235"/>
      <c r="AC22" s="235"/>
      <c r="AD22" s="235"/>
      <c r="AE22" s="235"/>
      <c r="AF22" s="235"/>
      <c r="AG22" s="235"/>
      <c r="AH22" s="249"/>
      <c r="AI22" s="249"/>
      <c r="AJ22" s="249"/>
      <c r="AK22" s="249"/>
      <c r="AL22" s="249"/>
      <c r="AM22" s="249"/>
      <c r="AS22" s="249"/>
      <c r="AT22" s="249"/>
      <c r="AU22" s="249"/>
      <c r="AV22" s="249"/>
      <c r="AW22" s="249"/>
      <c r="AX22" s="249"/>
    </row>
    <row r="23" spans="1:54" x14ac:dyDescent="0.3">
      <c r="C23" s="30">
        <v>-0.33333333333333326</v>
      </c>
      <c r="D23" s="31">
        <v>-0.66666666666666652</v>
      </c>
      <c r="E23" s="31">
        <v>0.55555555555555547</v>
      </c>
      <c r="F23" s="32">
        <v>0.55555555555555547</v>
      </c>
      <c r="G23" s="1"/>
      <c r="H23" s="187">
        <f>J18</f>
        <v>14</v>
      </c>
      <c r="I23" s="1"/>
      <c r="J23" s="33">
        <f>C23*H$20+D23*H$21+E23*H$22+F23*H$23</f>
        <v>2.6666666666666661</v>
      </c>
      <c r="K23" s="183"/>
      <c r="M23" s="235"/>
      <c r="Q23" s="134"/>
      <c r="V23" s="139"/>
      <c r="X23" s="235"/>
      <c r="Y23" s="235"/>
      <c r="Z23" s="235"/>
      <c r="AA23" s="235"/>
      <c r="AB23" s="134"/>
      <c r="AC23" s="235"/>
      <c r="AD23" s="235"/>
      <c r="AE23" s="235"/>
      <c r="AF23" s="235"/>
      <c r="AG23" s="235"/>
      <c r="AH23" s="249"/>
      <c r="AI23" s="249"/>
      <c r="AJ23" s="249"/>
      <c r="AK23" s="249"/>
      <c r="AL23" s="249"/>
      <c r="AM23" s="249"/>
      <c r="AS23" s="249"/>
      <c r="AT23" s="249"/>
      <c r="AU23" s="249"/>
      <c r="AV23" s="249"/>
      <c r="AW23" s="249"/>
      <c r="AX23" s="249"/>
    </row>
    <row r="24" spans="1:54" x14ac:dyDescent="0.3">
      <c r="B24" s="2"/>
      <c r="C24" s="1"/>
      <c r="D24" s="1"/>
      <c r="E24" s="1"/>
      <c r="F24" s="1"/>
      <c r="G24" s="1"/>
      <c r="H24" s="1"/>
      <c r="I24" s="73" t="s">
        <v>154</v>
      </c>
      <c r="J24" s="1"/>
      <c r="K24" s="22"/>
      <c r="L24" s="237"/>
      <c r="M24" s="134"/>
      <c r="N24" s="134"/>
      <c r="O24" s="134"/>
      <c r="P24" s="134"/>
      <c r="Q24" s="134"/>
      <c r="R24" s="134"/>
      <c r="V24" s="139"/>
      <c r="W24" s="237"/>
      <c r="X24" s="134"/>
      <c r="Y24" s="134"/>
      <c r="Z24" s="134"/>
      <c r="AA24" s="134"/>
      <c r="AB24" s="134"/>
      <c r="AC24" s="134"/>
      <c r="AD24" s="235"/>
      <c r="AE24" s="235"/>
      <c r="AF24" s="235"/>
      <c r="AG24" s="235"/>
      <c r="AH24" s="237"/>
      <c r="AI24" s="134"/>
      <c r="AJ24" s="134"/>
      <c r="AK24" s="134"/>
      <c r="AL24" s="134"/>
      <c r="AM24" s="134"/>
      <c r="AN24" s="134"/>
      <c r="AO24" s="235"/>
      <c r="AQ24" s="235"/>
      <c r="AS24" s="237"/>
      <c r="AT24" s="134"/>
      <c r="AU24" s="134"/>
      <c r="AV24" s="134"/>
      <c r="AW24" s="134"/>
      <c r="AX24" s="134"/>
      <c r="AY24" s="134"/>
      <c r="AZ24" s="235"/>
      <c r="BB24" s="235"/>
    </row>
    <row r="25" spans="1:54" x14ac:dyDescent="0.3">
      <c r="D25" s="1"/>
      <c r="E25" s="1"/>
      <c r="F25" s="1"/>
      <c r="G25" s="92"/>
      <c r="H25" s="188" t="s">
        <v>131</v>
      </c>
      <c r="I25" s="87">
        <f>J20</f>
        <v>2.6666666666666679</v>
      </c>
      <c r="J25" s="191" t="str">
        <f>"t / ("&amp;J8&amp;" sati)"</f>
        <v>t / (8 sati)</v>
      </c>
      <c r="K25" s="183"/>
      <c r="L25" s="237"/>
      <c r="M25" s="134"/>
      <c r="N25" s="134"/>
      <c r="O25" s="134"/>
      <c r="P25" s="134"/>
      <c r="Q25" s="134"/>
      <c r="R25" s="134"/>
      <c r="V25" s="139"/>
      <c r="W25" s="237"/>
      <c r="X25" s="134"/>
      <c r="Y25" s="134"/>
      <c r="Z25" s="134"/>
      <c r="AA25" s="134"/>
      <c r="AB25" s="134"/>
      <c r="AC25" s="134"/>
      <c r="AD25" s="235"/>
      <c r="AE25" s="235"/>
      <c r="AF25" s="235"/>
      <c r="AG25" s="235"/>
      <c r="AH25" s="240"/>
      <c r="AI25" s="247"/>
      <c r="AJ25" s="247"/>
      <c r="AK25" s="247"/>
      <c r="AL25" s="247"/>
      <c r="AM25" s="247"/>
      <c r="AN25" s="241"/>
      <c r="AO25" s="242"/>
      <c r="AP25" s="242"/>
      <c r="AS25" s="240"/>
      <c r="AT25" s="247"/>
      <c r="AU25" s="247"/>
      <c r="AV25" s="247"/>
      <c r="AW25" s="247"/>
      <c r="AX25" s="247"/>
      <c r="AY25" s="241"/>
      <c r="AZ25" s="242"/>
      <c r="BA25" s="242"/>
    </row>
    <row r="26" spans="1:54" x14ac:dyDescent="0.3">
      <c r="D26" s="1"/>
      <c r="E26" s="1"/>
      <c r="F26" s="1"/>
      <c r="G26" s="93"/>
      <c r="H26" s="189" t="s">
        <v>132</v>
      </c>
      <c r="I26" s="89">
        <f>J21</f>
        <v>2.4000000000000004</v>
      </c>
      <c r="J26" s="192" t="str">
        <f>"t / ("&amp;J9&amp;" sati)"</f>
        <v>t / (8 sati)</v>
      </c>
      <c r="K26" s="183"/>
      <c r="L26" s="237"/>
      <c r="M26" s="134"/>
      <c r="N26" s="134"/>
      <c r="O26" s="134"/>
      <c r="P26" s="134"/>
      <c r="Q26" s="134"/>
      <c r="R26" s="134"/>
      <c r="V26" s="139"/>
      <c r="W26" s="237"/>
      <c r="X26" s="134"/>
      <c r="Y26" s="134"/>
      <c r="Z26" s="134"/>
      <c r="AA26" s="134"/>
      <c r="AB26" s="134"/>
      <c r="AC26" s="134"/>
      <c r="AD26" s="235"/>
      <c r="AE26" s="235"/>
      <c r="AF26" s="235"/>
      <c r="AG26" s="235"/>
      <c r="AH26" s="134"/>
      <c r="AI26" s="248"/>
      <c r="AJ26" s="248"/>
      <c r="AK26" s="248"/>
      <c r="AL26" s="248"/>
      <c r="AM26" s="236"/>
      <c r="AS26" s="235"/>
      <c r="AT26" s="248"/>
      <c r="AU26" s="248"/>
      <c r="AV26" s="248"/>
      <c r="AW26" s="248"/>
      <c r="AX26" s="236"/>
      <c r="BA26" s="239"/>
    </row>
    <row r="27" spans="1:54" x14ac:dyDescent="0.3">
      <c r="D27" s="1"/>
      <c r="E27" s="1"/>
      <c r="F27" s="1"/>
      <c r="G27" s="93"/>
      <c r="H27" s="189" t="s">
        <v>133</v>
      </c>
      <c r="I27" s="89">
        <f>J22</f>
        <v>1.1999999999999993</v>
      </c>
      <c r="J27" s="192" t="str">
        <f>"t / ("&amp;J10&amp;" sati)"</f>
        <v>t / (8 sati)</v>
      </c>
      <c r="K27" s="183"/>
      <c r="L27" s="237"/>
      <c r="M27" s="134"/>
      <c r="N27" s="134"/>
      <c r="O27" s="134"/>
      <c r="P27" s="134"/>
      <c r="Q27" s="134"/>
      <c r="R27" s="134"/>
      <c r="V27" s="139"/>
      <c r="W27" s="237"/>
      <c r="X27" s="134"/>
      <c r="Y27" s="134"/>
      <c r="Z27" s="134"/>
      <c r="AA27" s="134"/>
      <c r="AB27" s="134"/>
      <c r="AC27" s="134"/>
      <c r="AD27" s="235"/>
      <c r="AE27" s="235"/>
      <c r="AF27" s="235"/>
      <c r="AG27" s="235"/>
      <c r="AH27" s="134"/>
      <c r="AI27" s="134"/>
      <c r="AJ27" s="134"/>
      <c r="AK27" s="134"/>
      <c r="AL27" s="134"/>
      <c r="AM27" s="134"/>
      <c r="AN27" s="243"/>
      <c r="AS27" s="134"/>
      <c r="AT27" s="134"/>
      <c r="AU27" s="134"/>
      <c r="AV27" s="134"/>
      <c r="AW27" s="134"/>
      <c r="AX27" s="134"/>
      <c r="AY27" s="243"/>
      <c r="BA27" s="239"/>
    </row>
    <row r="28" spans="1:54" x14ac:dyDescent="0.3">
      <c r="D28" s="1"/>
      <c r="E28" s="1"/>
      <c r="F28" s="1"/>
      <c r="G28" s="94"/>
      <c r="H28" s="190" t="s">
        <v>134</v>
      </c>
      <c r="I28" s="91">
        <f>J23</f>
        <v>2.6666666666666661</v>
      </c>
      <c r="J28" s="193" t="str">
        <f>"t / ("&amp;J11&amp;" sati)"</f>
        <v>t / (8 sati)</v>
      </c>
      <c r="K28" s="183"/>
      <c r="L28" s="237"/>
      <c r="M28" s="134"/>
      <c r="N28" s="134"/>
      <c r="O28" s="134"/>
      <c r="P28" s="134"/>
      <c r="Q28" s="134"/>
      <c r="R28" s="134"/>
      <c r="V28" s="139"/>
      <c r="W28" s="237"/>
      <c r="X28" s="134"/>
      <c r="Y28" s="134"/>
      <c r="Z28" s="134"/>
      <c r="AA28" s="134"/>
      <c r="AB28" s="134"/>
      <c r="AC28" s="134"/>
      <c r="AD28" s="235"/>
      <c r="AE28" s="235"/>
      <c r="AF28" s="235"/>
      <c r="AG28" s="235"/>
      <c r="AH28" s="134"/>
      <c r="AI28" s="244"/>
      <c r="AJ28" s="244"/>
      <c r="AK28" s="244"/>
      <c r="AL28" s="244"/>
      <c r="AM28" s="244"/>
      <c r="AN28" s="243"/>
      <c r="AO28" s="245"/>
      <c r="AQ28" s="245"/>
      <c r="AS28" s="134"/>
      <c r="AT28" s="244"/>
      <c r="AU28" s="244"/>
      <c r="AV28" s="244"/>
      <c r="AW28" s="244"/>
      <c r="AX28" s="244"/>
      <c r="AY28" s="243"/>
      <c r="AZ28" s="245"/>
      <c r="BA28" s="239"/>
      <c r="BB28" s="245"/>
    </row>
    <row r="29" spans="1:54" x14ac:dyDescent="0.3">
      <c r="H29" s="34"/>
      <c r="L29" s="237"/>
      <c r="M29" s="134"/>
      <c r="N29" s="134"/>
      <c r="O29" s="134"/>
      <c r="P29" s="134"/>
      <c r="Q29" s="134"/>
      <c r="R29" s="134"/>
      <c r="V29" s="139"/>
      <c r="W29" s="237"/>
      <c r="X29" s="134"/>
      <c r="Y29" s="134"/>
      <c r="Z29" s="134"/>
      <c r="AA29" s="134"/>
      <c r="AB29" s="134"/>
      <c r="AC29" s="134"/>
      <c r="AD29" s="235"/>
      <c r="AE29" s="235"/>
      <c r="AF29" s="235"/>
      <c r="AG29" s="235"/>
      <c r="AH29" s="134"/>
      <c r="AI29" s="244"/>
      <c r="AJ29" s="244"/>
      <c r="AK29" s="244"/>
      <c r="AL29" s="244"/>
      <c r="AM29" s="244"/>
      <c r="AN29" s="243"/>
      <c r="AO29" s="245"/>
      <c r="AQ29" s="245"/>
      <c r="AS29" s="134"/>
      <c r="AT29" s="244"/>
      <c r="AU29" s="244"/>
      <c r="AV29" s="244"/>
      <c r="AW29" s="244"/>
      <c r="AX29" s="244"/>
      <c r="AY29" s="243"/>
      <c r="AZ29" s="245"/>
      <c r="BA29" s="239"/>
      <c r="BB29" s="245"/>
    </row>
    <row r="30" spans="1:54" x14ac:dyDescent="0.3">
      <c r="A30" s="23"/>
      <c r="B30" s="58"/>
      <c r="C30" s="23"/>
      <c r="D30" s="23"/>
      <c r="E30" s="23"/>
      <c r="F30" s="23"/>
      <c r="G30" s="23"/>
      <c r="L30" s="237"/>
      <c r="M30" s="235"/>
      <c r="N30" s="134"/>
      <c r="O30" s="134"/>
      <c r="P30" s="134"/>
      <c r="Q30" s="134"/>
      <c r="R30" s="134"/>
      <c r="V30" s="139"/>
      <c r="W30" s="237"/>
      <c r="X30" s="134"/>
      <c r="Y30" s="134"/>
      <c r="Z30" s="134"/>
      <c r="AA30" s="134"/>
      <c r="AB30" s="134"/>
      <c r="AC30" s="134"/>
      <c r="AD30" s="235"/>
      <c r="AE30" s="235"/>
      <c r="AF30" s="235"/>
      <c r="AG30" s="235"/>
      <c r="AH30" s="134"/>
      <c r="AI30" s="244"/>
      <c r="AJ30" s="244"/>
      <c r="AK30" s="244"/>
      <c r="AL30" s="244"/>
      <c r="AM30" s="244"/>
      <c r="AN30" s="243"/>
      <c r="AO30" s="245"/>
      <c r="AQ30" s="245"/>
      <c r="AS30" s="134"/>
      <c r="AT30" s="244"/>
      <c r="AU30" s="244"/>
      <c r="AV30" s="244"/>
      <c r="AW30" s="244"/>
      <c r="AX30" s="244"/>
      <c r="AY30" s="243"/>
      <c r="AZ30" s="245"/>
      <c r="BA30" s="239"/>
      <c r="BB30" s="245"/>
    </row>
    <row r="31" spans="1:54" x14ac:dyDescent="0.3">
      <c r="A31" s="59"/>
      <c r="B31" s="59"/>
      <c r="C31" s="23"/>
      <c r="D31" s="23"/>
      <c r="E31" s="23"/>
      <c r="F31" s="23"/>
      <c r="G31" s="23"/>
      <c r="M31" s="235"/>
      <c r="N31" s="134"/>
      <c r="O31" s="134"/>
      <c r="P31" s="134"/>
      <c r="V31" s="139"/>
      <c r="X31" s="134"/>
      <c r="Y31" s="134"/>
      <c r="Z31" s="134"/>
      <c r="AA31" s="134"/>
      <c r="AB31" s="235"/>
      <c r="AC31" s="235"/>
      <c r="AD31" s="235"/>
      <c r="AE31" s="235"/>
      <c r="AF31" s="235"/>
      <c r="AG31" s="235"/>
      <c r="AH31" s="134"/>
      <c r="AI31" s="244"/>
      <c r="AJ31" s="244"/>
      <c r="AK31" s="244"/>
      <c r="AL31" s="244"/>
      <c r="AM31" s="244"/>
      <c r="AO31" s="245"/>
      <c r="AQ31" s="245"/>
      <c r="AS31" s="134"/>
      <c r="AT31" s="244"/>
      <c r="AU31" s="244"/>
      <c r="AV31" s="244"/>
      <c r="AW31" s="244"/>
      <c r="AX31" s="244"/>
      <c r="AZ31" s="245"/>
      <c r="BA31" s="239"/>
      <c r="BB31" s="245"/>
    </row>
    <row r="32" spans="1:54" ht="15" customHeight="1" x14ac:dyDescent="0.3">
      <c r="A32" s="59"/>
      <c r="B32" s="59"/>
      <c r="C32" s="23"/>
      <c r="D32" s="23"/>
      <c r="E32" s="23"/>
      <c r="F32" s="23"/>
      <c r="G32" s="23"/>
      <c r="L32" s="237"/>
      <c r="M32" s="235"/>
      <c r="N32" s="134"/>
      <c r="O32" s="134"/>
      <c r="P32" s="134"/>
      <c r="V32" s="139"/>
      <c r="W32" s="237"/>
      <c r="X32" s="134"/>
      <c r="Y32" s="134"/>
      <c r="Z32" s="134"/>
      <c r="AA32" s="134"/>
      <c r="AB32" s="235"/>
      <c r="AC32" s="235"/>
      <c r="AD32" s="235"/>
      <c r="AE32" s="235"/>
      <c r="AF32" s="235"/>
      <c r="AG32" s="235"/>
      <c r="AH32" s="249"/>
      <c r="AI32" s="249"/>
      <c r="AJ32" s="249"/>
      <c r="AK32" s="249"/>
      <c r="AL32" s="249"/>
      <c r="AM32" s="249"/>
      <c r="AS32" s="249"/>
      <c r="AT32" s="249"/>
      <c r="AU32" s="249"/>
      <c r="AV32" s="249"/>
      <c r="AW32" s="249"/>
      <c r="AX32" s="249"/>
    </row>
    <row r="33" spans="1:54" x14ac:dyDescent="0.3">
      <c r="A33" s="59"/>
      <c r="B33" s="59"/>
      <c r="C33" s="23"/>
      <c r="D33" s="23"/>
      <c r="E33" s="23"/>
      <c r="F33" s="23"/>
      <c r="G33" s="23"/>
      <c r="L33" s="237"/>
      <c r="M33" s="235"/>
      <c r="N33" s="134"/>
      <c r="O33" s="134"/>
      <c r="P33" s="134"/>
      <c r="V33" s="139"/>
      <c r="W33" s="237"/>
      <c r="X33" s="134"/>
      <c r="Y33" s="134"/>
      <c r="Z33" s="134"/>
      <c r="AA33" s="134"/>
      <c r="AB33" s="235"/>
      <c r="AC33" s="235"/>
      <c r="AD33" s="235"/>
      <c r="AE33" s="235"/>
      <c r="AF33" s="235"/>
      <c r="AG33" s="235"/>
      <c r="AH33" s="249"/>
      <c r="AI33" s="249"/>
      <c r="AJ33" s="249"/>
      <c r="AK33" s="249"/>
      <c r="AL33" s="249"/>
      <c r="AM33" s="249"/>
      <c r="AS33" s="249"/>
      <c r="AT33" s="249"/>
      <c r="AU33" s="249"/>
      <c r="AV33" s="249"/>
      <c r="AW33" s="249"/>
      <c r="AX33" s="249"/>
    </row>
    <row r="34" spans="1:54" x14ac:dyDescent="0.3">
      <c r="A34" s="23"/>
      <c r="B34" s="23"/>
      <c r="C34" s="23"/>
      <c r="D34" s="23"/>
      <c r="E34" s="23"/>
      <c r="F34" s="23"/>
      <c r="G34" s="23"/>
      <c r="L34" s="237"/>
      <c r="M34" s="134"/>
      <c r="N34" s="134"/>
      <c r="O34" s="134"/>
      <c r="V34" s="139"/>
      <c r="W34" s="237"/>
      <c r="X34" s="134"/>
      <c r="Y34" s="134"/>
      <c r="Z34" s="134"/>
      <c r="AA34" s="235"/>
      <c r="AB34" s="235"/>
      <c r="AC34" s="235"/>
      <c r="AD34" s="235"/>
      <c r="AE34" s="235"/>
      <c r="AF34" s="235"/>
      <c r="AG34" s="235"/>
      <c r="AH34" s="249"/>
      <c r="AI34" s="249"/>
      <c r="AJ34" s="249"/>
      <c r="AK34" s="249"/>
      <c r="AL34" s="249"/>
      <c r="AM34" s="249"/>
      <c r="AS34" s="249"/>
      <c r="AT34" s="249"/>
      <c r="AU34" s="249"/>
      <c r="AV34" s="249"/>
      <c r="AW34" s="249"/>
      <c r="AX34" s="249"/>
    </row>
    <row r="35" spans="1:54" x14ac:dyDescent="0.3">
      <c r="L35" s="237"/>
      <c r="M35" s="134"/>
      <c r="N35" s="134"/>
      <c r="O35" s="134"/>
      <c r="P35" s="134"/>
      <c r="Q35" s="134"/>
      <c r="R35" s="134"/>
      <c r="V35" s="139"/>
      <c r="W35" s="237"/>
      <c r="X35" s="134"/>
      <c r="Y35" s="134"/>
      <c r="Z35" s="134"/>
      <c r="AA35" s="134"/>
      <c r="AB35" s="134"/>
      <c r="AC35" s="134"/>
      <c r="AD35" s="235"/>
      <c r="AE35" s="235"/>
      <c r="AF35" s="235"/>
      <c r="AG35" s="235"/>
      <c r="AH35" s="237"/>
      <c r="AI35" s="134"/>
      <c r="AJ35" s="134"/>
      <c r="AK35" s="134"/>
      <c r="AL35" s="134"/>
      <c r="AM35" s="134"/>
      <c r="AN35" s="134"/>
      <c r="AO35" s="235"/>
      <c r="AQ35" s="235"/>
      <c r="AS35" s="237"/>
      <c r="AT35" s="134"/>
      <c r="AU35" s="134"/>
      <c r="AV35" s="134"/>
      <c r="AW35" s="134"/>
      <c r="AX35" s="134"/>
      <c r="AY35" s="134"/>
      <c r="AZ35" s="235"/>
      <c r="BB35" s="235"/>
    </row>
    <row r="36" spans="1:54" x14ac:dyDescent="0.3">
      <c r="L36" s="237"/>
      <c r="M36" s="134"/>
      <c r="N36" s="134"/>
      <c r="O36" s="134"/>
      <c r="P36" s="134"/>
      <c r="Q36" s="134"/>
      <c r="R36" s="134"/>
      <c r="V36" s="139"/>
      <c r="W36" s="237"/>
      <c r="X36" s="134"/>
      <c r="Y36" s="134"/>
      <c r="Z36" s="134"/>
      <c r="AA36" s="134"/>
      <c r="AB36" s="134"/>
      <c r="AC36" s="134"/>
      <c r="AD36" s="235"/>
      <c r="AE36" s="235"/>
      <c r="AF36" s="235"/>
      <c r="AG36" s="235"/>
      <c r="AH36" s="240"/>
      <c r="AI36" s="247"/>
      <c r="AJ36" s="247"/>
      <c r="AK36" s="247"/>
      <c r="AL36" s="247"/>
      <c r="AM36" s="247"/>
      <c r="AN36" s="241"/>
      <c r="AO36" s="242"/>
      <c r="AP36" s="242"/>
      <c r="AS36" s="240"/>
      <c r="AT36" s="247"/>
      <c r="AU36" s="247"/>
      <c r="AV36" s="247"/>
      <c r="AW36" s="247"/>
      <c r="AX36" s="247"/>
      <c r="AY36" s="241"/>
      <c r="AZ36" s="242"/>
      <c r="BA36" s="242"/>
    </row>
    <row r="37" spans="1:54" x14ac:dyDescent="0.3">
      <c r="L37" s="237"/>
      <c r="M37" s="134"/>
      <c r="N37" s="134"/>
      <c r="O37" s="134"/>
      <c r="P37" s="134"/>
      <c r="Q37" s="134"/>
      <c r="R37" s="134"/>
      <c r="V37" s="139"/>
      <c r="W37" s="237"/>
      <c r="X37" s="134"/>
      <c r="Y37" s="134"/>
      <c r="Z37" s="134"/>
      <c r="AA37" s="134"/>
      <c r="AB37" s="134"/>
      <c r="AC37" s="134"/>
      <c r="AD37" s="235"/>
      <c r="AE37" s="235"/>
      <c r="AF37" s="235"/>
      <c r="AG37" s="235"/>
      <c r="AH37" s="235"/>
      <c r="AI37" s="248"/>
      <c r="AJ37" s="248"/>
      <c r="AK37" s="248"/>
      <c r="AL37" s="248"/>
      <c r="AM37" s="236"/>
      <c r="AS37" s="235"/>
      <c r="AT37" s="248"/>
      <c r="AU37" s="248"/>
      <c r="AV37" s="248"/>
      <c r="AW37" s="248"/>
      <c r="AX37" s="236"/>
      <c r="BA37" s="239"/>
    </row>
    <row r="38" spans="1:54" x14ac:dyDescent="0.3">
      <c r="L38" s="237"/>
      <c r="M38" s="134"/>
      <c r="N38" s="134"/>
      <c r="O38" s="134"/>
      <c r="P38" s="134"/>
      <c r="Q38" s="134"/>
      <c r="R38" s="134"/>
      <c r="V38" s="139"/>
      <c r="W38" s="237"/>
      <c r="X38" s="134"/>
      <c r="Y38" s="134"/>
      <c r="Z38" s="134"/>
      <c r="AA38" s="134"/>
      <c r="AB38" s="134"/>
      <c r="AC38" s="134"/>
      <c r="AD38" s="235"/>
      <c r="AE38" s="235"/>
      <c r="AF38" s="235"/>
      <c r="AG38" s="235"/>
      <c r="AH38" s="134"/>
      <c r="AI38" s="134"/>
      <c r="AJ38" s="134"/>
      <c r="AK38" s="134"/>
      <c r="AL38" s="134"/>
      <c r="AM38" s="134"/>
      <c r="AN38" s="243"/>
      <c r="AS38" s="134"/>
      <c r="AT38" s="134"/>
      <c r="AU38" s="134"/>
      <c r="AV38" s="134"/>
      <c r="AW38" s="134"/>
      <c r="AX38" s="134"/>
      <c r="AY38" s="243"/>
      <c r="BA38" s="239"/>
    </row>
    <row r="39" spans="1:54" x14ac:dyDescent="0.3">
      <c r="L39" s="237"/>
      <c r="M39" s="134"/>
      <c r="N39" s="134"/>
      <c r="O39" s="134"/>
      <c r="P39" s="134"/>
      <c r="Q39" s="134"/>
      <c r="R39" s="134"/>
      <c r="V39" s="139"/>
      <c r="W39" s="237"/>
      <c r="X39" s="134"/>
      <c r="Y39" s="134"/>
      <c r="Z39" s="134"/>
      <c r="AA39" s="134"/>
      <c r="AB39" s="134"/>
      <c r="AC39" s="134"/>
      <c r="AD39" s="235"/>
      <c r="AE39" s="235"/>
      <c r="AF39" s="235"/>
      <c r="AG39" s="235"/>
      <c r="AH39" s="134"/>
      <c r="AI39" s="244"/>
      <c r="AJ39" s="244"/>
      <c r="AK39" s="244"/>
      <c r="AL39" s="244"/>
      <c r="AM39" s="244"/>
      <c r="AN39" s="243"/>
      <c r="AO39" s="245"/>
      <c r="AQ39" s="245"/>
      <c r="AS39" s="134"/>
      <c r="AT39" s="244"/>
      <c r="AU39" s="244"/>
      <c r="AV39" s="244"/>
      <c r="AW39" s="244"/>
      <c r="AX39" s="244"/>
      <c r="AY39" s="243"/>
      <c r="AZ39" s="245"/>
      <c r="BA39" s="239"/>
      <c r="BB39" s="245"/>
    </row>
    <row r="40" spans="1:54" x14ac:dyDescent="0.3">
      <c r="L40" s="237"/>
      <c r="M40" s="134"/>
      <c r="N40" s="134"/>
      <c r="O40" s="134"/>
      <c r="P40" s="134"/>
      <c r="Q40" s="134"/>
      <c r="R40" s="134"/>
      <c r="V40" s="139"/>
      <c r="W40" s="237"/>
      <c r="X40" s="134"/>
      <c r="Y40" s="134"/>
      <c r="Z40" s="134"/>
      <c r="AA40" s="134"/>
      <c r="AB40" s="134"/>
      <c r="AC40" s="134"/>
      <c r="AD40" s="235"/>
      <c r="AE40" s="235"/>
      <c r="AF40" s="235"/>
      <c r="AG40" s="235"/>
      <c r="AH40" s="134"/>
      <c r="AI40" s="244"/>
      <c r="AJ40" s="244"/>
      <c r="AK40" s="244"/>
      <c r="AL40" s="244"/>
      <c r="AM40" s="244"/>
      <c r="AN40" s="243"/>
      <c r="AO40" s="245"/>
      <c r="AQ40" s="245"/>
      <c r="AS40" s="134"/>
      <c r="AT40" s="244"/>
      <c r="AU40" s="244"/>
      <c r="AV40" s="244"/>
      <c r="AW40" s="244"/>
      <c r="AX40" s="244"/>
      <c r="AY40" s="243"/>
      <c r="AZ40" s="245"/>
      <c r="BA40" s="239"/>
      <c r="BB40" s="245"/>
    </row>
    <row r="41" spans="1:54" x14ac:dyDescent="0.3">
      <c r="L41" s="237"/>
      <c r="M41" s="134"/>
      <c r="N41" s="134"/>
      <c r="O41" s="134"/>
      <c r="P41" s="134"/>
      <c r="V41" s="139"/>
      <c r="W41" s="237"/>
      <c r="X41" s="134"/>
      <c r="Y41" s="134"/>
      <c r="Z41" s="134"/>
      <c r="AA41" s="134"/>
      <c r="AB41" s="134"/>
      <c r="AC41" s="134"/>
      <c r="AD41" s="235"/>
      <c r="AE41" s="235"/>
      <c r="AF41" s="235"/>
      <c r="AG41" s="235"/>
      <c r="AH41" s="134"/>
      <c r="AI41" s="244"/>
      <c r="AJ41" s="244"/>
      <c r="AK41" s="244"/>
      <c r="AL41" s="244"/>
      <c r="AM41" s="244"/>
      <c r="AN41" s="243"/>
      <c r="AO41" s="245"/>
      <c r="AQ41" s="245"/>
      <c r="AS41" s="134"/>
      <c r="AT41" s="244"/>
      <c r="AU41" s="244"/>
      <c r="AV41" s="244"/>
      <c r="AW41" s="244"/>
      <c r="AX41" s="244"/>
      <c r="AY41" s="243"/>
      <c r="AZ41" s="245"/>
      <c r="BA41" s="239"/>
      <c r="BB41" s="245"/>
    </row>
    <row r="42" spans="1:54" x14ac:dyDescent="0.3">
      <c r="L42" s="237"/>
      <c r="M42" s="134"/>
      <c r="N42" s="134"/>
      <c r="O42" s="134"/>
      <c r="P42" s="134"/>
      <c r="V42" s="139"/>
      <c r="X42" s="134"/>
      <c r="Y42" s="134"/>
      <c r="Z42" s="134"/>
      <c r="AA42" s="134"/>
      <c r="AB42" s="235"/>
      <c r="AC42" s="235"/>
      <c r="AD42" s="235"/>
      <c r="AE42" s="235"/>
      <c r="AF42" s="235"/>
      <c r="AG42" s="235"/>
      <c r="AH42" s="134"/>
      <c r="AI42" s="244"/>
      <c r="AJ42" s="244"/>
      <c r="AK42" s="244"/>
      <c r="AL42" s="244"/>
      <c r="AM42" s="244"/>
      <c r="AO42" s="245"/>
      <c r="AQ42" s="245"/>
      <c r="AS42" s="134"/>
      <c r="AT42" s="244"/>
      <c r="AU42" s="244"/>
      <c r="AV42" s="244"/>
      <c r="AW42" s="244"/>
      <c r="AX42" s="244"/>
      <c r="AZ42" s="245"/>
      <c r="BA42" s="239"/>
      <c r="BB42" s="245"/>
    </row>
    <row r="43" spans="1:54" ht="15" customHeight="1" x14ac:dyDescent="0.3">
      <c r="L43" s="237"/>
      <c r="M43" s="134"/>
      <c r="N43" s="134"/>
      <c r="O43" s="134"/>
      <c r="P43" s="134"/>
      <c r="V43" s="139"/>
      <c r="W43" s="237"/>
      <c r="X43" s="134"/>
      <c r="Y43" s="134"/>
      <c r="Z43" s="134"/>
      <c r="AA43" s="134"/>
      <c r="AB43" s="235"/>
      <c r="AC43" s="235"/>
      <c r="AD43" s="235"/>
      <c r="AE43" s="235"/>
      <c r="AF43" s="235"/>
      <c r="AG43" s="235"/>
      <c r="AH43" s="249"/>
      <c r="AI43" s="249"/>
      <c r="AJ43" s="249"/>
      <c r="AK43" s="249"/>
      <c r="AL43" s="249"/>
      <c r="AM43" s="249"/>
      <c r="AS43" s="249"/>
      <c r="AT43" s="249"/>
      <c r="AU43" s="249"/>
      <c r="AV43" s="249"/>
      <c r="AW43" s="249"/>
      <c r="AX43" s="249"/>
    </row>
    <row r="44" spans="1:54" x14ac:dyDescent="0.3">
      <c r="L44" s="237"/>
      <c r="M44" s="134"/>
      <c r="N44" s="134"/>
      <c r="O44" s="134"/>
      <c r="P44" s="134"/>
      <c r="V44" s="139"/>
      <c r="W44" s="237"/>
      <c r="X44" s="134"/>
      <c r="Y44" s="134"/>
      <c r="Z44" s="134"/>
      <c r="AA44" s="134"/>
      <c r="AB44" s="235"/>
      <c r="AC44" s="235"/>
      <c r="AD44" s="235"/>
      <c r="AE44" s="235"/>
      <c r="AF44" s="235"/>
      <c r="AH44" s="249"/>
      <c r="AI44" s="249"/>
      <c r="AJ44" s="249"/>
      <c r="AK44" s="249"/>
      <c r="AL44" s="249"/>
      <c r="AM44" s="249"/>
      <c r="AS44" s="249"/>
      <c r="AT44" s="249"/>
      <c r="AU44" s="249"/>
      <c r="AV44" s="249"/>
      <c r="AW44" s="249"/>
      <c r="AX44" s="249"/>
    </row>
    <row r="45" spans="1:54" x14ac:dyDescent="0.3">
      <c r="L45" s="237"/>
      <c r="M45" s="134"/>
      <c r="N45" s="134"/>
      <c r="O45" s="134"/>
      <c r="P45" s="134"/>
      <c r="Q45" s="134"/>
      <c r="R45" s="134"/>
      <c r="V45" s="139"/>
      <c r="W45" s="237"/>
      <c r="X45" s="134"/>
      <c r="Y45" s="134"/>
      <c r="Z45" s="134"/>
      <c r="AA45" s="134"/>
      <c r="AB45" s="134"/>
      <c r="AC45" s="134"/>
      <c r="AD45" s="235"/>
      <c r="AE45" s="235"/>
      <c r="AF45" s="235"/>
      <c r="AH45" s="249"/>
      <c r="AI45" s="249"/>
      <c r="AJ45" s="249"/>
      <c r="AK45" s="249"/>
      <c r="AL45" s="249"/>
      <c r="AM45" s="249"/>
      <c r="AS45" s="249"/>
      <c r="AT45" s="249"/>
      <c r="AU45" s="249"/>
      <c r="AV45" s="249"/>
      <c r="AW45" s="249"/>
      <c r="AX45" s="249"/>
    </row>
    <row r="47" spans="1:54" x14ac:dyDescent="0.3">
      <c r="L47" s="246"/>
      <c r="M47" s="235"/>
      <c r="V47" s="139"/>
    </row>
    <row r="48" spans="1:54" x14ac:dyDescent="0.3">
      <c r="L48" s="246"/>
      <c r="M48" s="235"/>
      <c r="V48" s="139"/>
    </row>
    <row r="49" spans="5:22" x14ac:dyDescent="0.3">
      <c r="L49" s="246"/>
      <c r="M49" s="235"/>
      <c r="V49" s="139"/>
    </row>
    <row r="50" spans="5:22" x14ac:dyDescent="0.3">
      <c r="L50" s="246"/>
      <c r="M50" s="235"/>
      <c r="V50" s="139"/>
    </row>
    <row r="51" spans="5:22" x14ac:dyDescent="0.3">
      <c r="L51" s="246"/>
      <c r="M51" s="235"/>
      <c r="V51" s="139"/>
    </row>
    <row r="52" spans="5:22" x14ac:dyDescent="0.3">
      <c r="L52" s="246"/>
      <c r="M52" s="235"/>
      <c r="V52" s="139"/>
    </row>
    <row r="53" spans="5:22" x14ac:dyDescent="0.3">
      <c r="L53" s="246"/>
      <c r="M53" s="235"/>
      <c r="V53" s="139"/>
    </row>
    <row r="60" spans="5:22" x14ac:dyDescent="0.3">
      <c r="E60" s="1"/>
      <c r="F60" s="2"/>
      <c r="G60" s="1"/>
      <c r="H60" s="2"/>
      <c r="I60" s="1"/>
      <c r="J60" s="2"/>
      <c r="K60" s="1"/>
      <c r="L60" s="245"/>
    </row>
    <row r="61" spans="5:22" x14ac:dyDescent="0.3">
      <c r="E61" s="1"/>
      <c r="F61" s="2"/>
      <c r="G61" s="1"/>
      <c r="H61" s="2"/>
      <c r="I61" s="1"/>
      <c r="J61" s="2"/>
      <c r="K61" s="1"/>
      <c r="L61" s="245"/>
    </row>
    <row r="62" spans="5:22" x14ac:dyDescent="0.3">
      <c r="E62" s="1"/>
      <c r="F62" s="2"/>
      <c r="G62" s="1"/>
      <c r="H62" s="2"/>
      <c r="I62" s="1"/>
      <c r="J62" s="2"/>
      <c r="K62" s="1"/>
      <c r="L62" s="245"/>
    </row>
    <row r="63" spans="5:22" x14ac:dyDescent="0.3">
      <c r="E63" s="1"/>
      <c r="F63" s="2"/>
      <c r="G63" s="1"/>
      <c r="H63" s="2"/>
      <c r="I63" s="1"/>
      <c r="J63" s="2"/>
      <c r="K63" s="1"/>
      <c r="L63" s="245"/>
    </row>
    <row r="65" spans="1:17" x14ac:dyDescent="0.3">
      <c r="A65" s="1"/>
      <c r="B65" s="2"/>
      <c r="C65" s="1"/>
      <c r="D65" s="2"/>
      <c r="E65" s="1"/>
      <c r="F65" s="2"/>
      <c r="G65" s="1"/>
      <c r="H65" s="2"/>
    </row>
    <row r="66" spans="1:17" x14ac:dyDescent="0.3">
      <c r="A66" s="1"/>
      <c r="B66" s="2"/>
      <c r="C66" s="1"/>
      <c r="D66" s="2"/>
      <c r="E66" s="1"/>
      <c r="F66" s="2"/>
      <c r="G66" s="1"/>
      <c r="H66" s="2"/>
    </row>
    <row r="67" spans="1:17" x14ac:dyDescent="0.3">
      <c r="A67" s="1"/>
      <c r="B67" s="2"/>
      <c r="C67" s="1"/>
      <c r="D67" s="2"/>
      <c r="E67" s="1"/>
      <c r="F67" s="2"/>
      <c r="G67" s="1"/>
      <c r="H67" s="2"/>
    </row>
    <row r="68" spans="1:17" x14ac:dyDescent="0.3">
      <c r="A68" s="1"/>
      <c r="B68" s="2"/>
      <c r="C68" s="1"/>
      <c r="D68" s="2"/>
      <c r="E68" s="1"/>
      <c r="F68" s="2"/>
      <c r="G68" s="1"/>
      <c r="H68" s="2"/>
    </row>
    <row r="69" spans="1:17" x14ac:dyDescent="0.3">
      <c r="F69" s="184"/>
    </row>
    <row r="70" spans="1:17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34"/>
      <c r="M70" s="134"/>
      <c r="N70" s="134"/>
      <c r="O70" s="134"/>
      <c r="P70" s="134"/>
      <c r="Q70" s="134"/>
    </row>
    <row r="71" spans="1:17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34"/>
      <c r="M71" s="134"/>
      <c r="N71" s="134"/>
      <c r="O71" s="134"/>
      <c r="P71" s="134"/>
      <c r="Q71" s="13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>
    <oddHeader>&amp;Lprof. dr. sc. Damir Magdić&amp;C&amp;F&amp;R&amp;D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LinAlg</vt:lpstr>
      <vt:lpstr>Matrice_SLAJ</vt:lpstr>
      <vt:lpstr>Vektori</vt:lpstr>
      <vt:lpstr>Vježba_1</vt:lpstr>
      <vt:lpstr>Zadatak</vt:lpstr>
      <vt:lpstr>LinAlg!Podrucje_ispisa</vt:lpstr>
      <vt:lpstr>Matrice_SLAJ!Podrucje_ispisa</vt:lpstr>
      <vt:lpstr>Vektori!Podrucje_ispisa</vt:lpstr>
      <vt:lpstr>Vježba_1!Podrucje_ispisa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LinAlg_2024_25_</dc:title>
  <dc:creator>prof. dr. sc. Damir Magdić</dc:creator>
  <cp:keywords>Linalg.xlsx;Vježbe;2024,/2025.</cp:keywords>
  <cp:lastModifiedBy>Damir Magdić</cp:lastModifiedBy>
  <cp:lastPrinted>2019-03-12T14:32:29Z</cp:lastPrinted>
  <dcterms:created xsi:type="dcterms:W3CDTF">2017-10-24T10:09:24Z</dcterms:created>
  <dcterms:modified xsi:type="dcterms:W3CDTF">2024-11-06T07:54:21Z</dcterms:modified>
</cp:coreProperties>
</file>